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50" windowHeight="6975" activeTab="0"/>
  </bookViews>
  <sheets>
    <sheet name="Intro" sheetId="1" r:id="rId1"/>
    <sheet name="m=m1" sheetId="2" r:id="rId2"/>
    <sheet name="m=m2" sheetId="3" r:id="rId3"/>
    <sheet name="m=m4" sheetId="4" r:id="rId4"/>
    <sheet name="m=m4+m1" sheetId="5" r:id="rId5"/>
    <sheet name="m=m4+m2" sheetId="6" r:id="rId6"/>
    <sheet name="CONCLUSÕES" sheetId="7" r:id="rId7"/>
  </sheets>
  <definedNames/>
  <calcPr fullCalcOnLoad="1"/>
</workbook>
</file>

<file path=xl/comments1.xml><?xml version="1.0" encoding="utf-8"?>
<comments xmlns="http://schemas.openxmlformats.org/spreadsheetml/2006/main">
  <authors>
    <author>Milton Ruas da Silva</author>
  </authors>
  <commentList>
    <comment ref="A2" authorId="0">
      <text>
        <r>
          <rPr>
            <sz val="8"/>
            <rFont val="Tahoma"/>
            <family val="0"/>
          </rPr>
          <t xml:space="preserve">Parâmetro enviado ao PIC para posicionamento do servomotor.
Este valor corresponde a um ângulo entre -90 (ponto de altura máxima) e +90º (ponto de altura mínima).
</t>
        </r>
      </text>
    </comment>
    <comment ref="B2" authorId="0">
      <text>
        <r>
          <rPr>
            <sz val="8"/>
            <rFont val="Tahoma"/>
            <family val="2"/>
          </rPr>
          <t>O Timer 0 do PIC é usado para controlar o duty-cycle do PWM (o período é controlado pelo Timer 1). Como este timer só gera interrupções após o overflow (0xFF-&gt;0x00) a duração do impulso é definida pelo valor inicial do contador: quanto maior é o valor inicial, menor é a duração do impulso.
Note que estes valores são inferiores a 256 pois o registo do contador do Timer 0 é de apenas 8 bits.</t>
        </r>
      </text>
    </comment>
    <comment ref="C2" authorId="0">
      <text>
        <r>
          <rPr>
            <sz val="8"/>
            <rFont val="Tahoma"/>
            <family val="2"/>
          </rPr>
          <t>Predição do valor inicial do contador do Timer 0. Este valor pode ser determinado a partir do conhecimento da gama de duty-cycle do servo e do modo de funcionamento do PIC.
Para mais pormenores, veja o programa usado para gerar o PWM.</t>
        </r>
      </text>
    </comment>
    <comment ref="D2" authorId="0">
      <text>
        <r>
          <rPr>
            <sz val="8"/>
            <rFont val="Tahoma"/>
            <family val="0"/>
          </rPr>
          <t xml:space="preserve">Comparação entre o valor inicial do Timer 0 e o esperado.
Se todos os valores são nulos, o gerador de PWM está a funcionar conforme o previsto.
</t>
        </r>
      </text>
    </comment>
    <comment ref="E2" authorId="0">
      <text>
        <r>
          <rPr>
            <sz val="8"/>
            <rFont val="Tahoma"/>
            <family val="2"/>
          </rPr>
          <t>Na determinação do valor inicial do Timer 0, correspondente ao ângulo pedido, vários arredondamentos são feitos por divisões inteiras. Isso faz com que o ângulo associado ao PWM gerado não seja igual ao pedido pelo utilizador.
Nesta coluna, é feito o cálculo inverso a partir do valor inicial do Timer para obter o ângulo exacto.</t>
        </r>
      </text>
    </comment>
    <comment ref="F2" authorId="0">
      <text>
        <r>
          <rPr>
            <sz val="8"/>
            <rFont val="Tahoma"/>
            <family val="2"/>
          </rPr>
          <t>Erro entre o ângulo solicitado e o valor associado ao PWM gerado pelo PIC.</t>
        </r>
      </text>
    </comment>
    <comment ref="G2" authorId="0">
      <text>
        <r>
          <rPr>
            <sz val="8"/>
            <rFont val="Tahoma"/>
            <family val="2"/>
          </rPr>
          <t>Valor do potenciómetro interno do servomotor para as várias posições.</t>
        </r>
      </text>
    </comment>
    <comment ref="H2" authorId="0">
      <text>
        <r>
          <rPr>
            <sz val="8"/>
            <rFont val="Tahoma"/>
            <family val="2"/>
          </rPr>
          <t>A partir dos valores do potenciómetro (V) para as diversas posições, uma regressão linear pode ser traçada, obtendo-se o correspondente declice (m) e ordenada na origem (b).
Esta coluna apresenta os ângulos do servo utilizando a expressão:
Ângulo=m*V+b</t>
        </r>
      </text>
    </comment>
    <comment ref="I2" authorId="0">
      <text>
        <r>
          <rPr>
            <sz val="8"/>
            <rFont val="Tahoma"/>
            <family val="2"/>
          </rPr>
          <t>Comparação entre a posição efectiva do servo e a obtida pela regressão linear.</t>
        </r>
      </text>
    </comment>
    <comment ref="P2" authorId="0">
      <text>
        <r>
          <rPr>
            <sz val="8"/>
            <rFont val="Tahoma"/>
            <family val="2"/>
          </rPr>
          <t>Frequência de execução de instruções no PIC em MegaHertz. Este valor corresponde a 1/4 da frequência do cristal.</t>
        </r>
      </text>
    </comment>
    <comment ref="N2" authorId="0">
      <text>
        <r>
          <rPr>
            <sz val="8"/>
            <rFont val="Tahoma"/>
            <family val="2"/>
          </rPr>
          <t>Frequência de execução de instruções no PIC em MegaHertz. Este valor corresponde a 1/4 da frequência do cristal.</t>
        </r>
      </text>
    </comment>
    <comment ref="N4" authorId="0">
      <text>
        <r>
          <rPr>
            <sz val="8"/>
            <rFont val="Tahoma"/>
            <family val="2"/>
          </rPr>
          <t>Duty-cycle mínimo do servo em microsegundos.
Este valor corresponde à posição -90º (ponto de altura máxima).</t>
        </r>
      </text>
    </comment>
    <comment ref="N5" authorId="0">
      <text>
        <r>
          <rPr>
            <sz val="8"/>
            <rFont val="Tahoma"/>
            <family val="2"/>
          </rPr>
          <t>Duty-cycle máximo do servo em microsegundos.
Este valor corresponde à posição +90º (ponto de altura mínima).</t>
        </r>
      </text>
    </comment>
    <comment ref="N6" authorId="0">
      <text>
        <r>
          <rPr>
            <sz val="8"/>
            <rFont val="Tahoma"/>
            <family val="2"/>
          </rPr>
          <t>Gama de deslocamento do servo para meia volta.
Se o servo é capaz de percorrer um deslocamento total de 180º (-90 a +90º), este valor deve ser 90!</t>
        </r>
      </text>
    </comment>
    <comment ref="N8" authorId="0">
      <text>
        <r>
          <rPr>
            <sz val="8"/>
            <rFont val="Tahoma"/>
            <family val="2"/>
          </rPr>
          <t>Prescaler definido para o Timer 0.
Este valor deve corresponder ao mesmo usado no programa de controlo.</t>
        </r>
      </text>
    </comment>
    <comment ref="N9" authorId="0">
      <text>
        <r>
          <rPr>
            <sz val="8"/>
            <rFont val="Tahoma"/>
            <family val="2"/>
          </rPr>
          <t>Valor inicial do contador do Timer 0, correspondente ao ponto de duty-cycle mínimo (posição -90º).</t>
        </r>
      </text>
    </comment>
    <comment ref="N10" authorId="0">
      <text>
        <r>
          <rPr>
            <sz val="8"/>
            <rFont val="Tahoma"/>
            <family val="2"/>
          </rPr>
          <t>Valor inicial do contador do Timer 0, correspondente ao ponto de duty-cycle máximo (posição +90º).</t>
        </r>
      </text>
    </comment>
    <comment ref="P4" authorId="0">
      <text>
        <r>
          <rPr>
            <sz val="8"/>
            <rFont val="Tahoma"/>
            <family val="2"/>
          </rPr>
          <t>Informações de funcionamento do servomotor.</t>
        </r>
      </text>
    </comment>
    <comment ref="P8" authorId="0">
      <text>
        <r>
          <rPr>
            <sz val="8"/>
            <rFont val="Tahoma"/>
            <family val="2"/>
          </rPr>
          <t>Configurações do Timer 0 do PIC.</t>
        </r>
      </text>
    </comment>
    <comment ref="N21" authorId="0">
      <text>
        <r>
          <rPr>
            <sz val="8"/>
            <rFont val="Tahoma"/>
            <family val="2"/>
          </rPr>
          <t>Massa do peso + massa do varão.</t>
        </r>
      </text>
    </comment>
    <comment ref="N22" authorId="0">
      <text>
        <r>
          <rPr>
            <sz val="8"/>
            <rFont val="Tahoma"/>
            <family val="0"/>
          </rPr>
          <t>Massa do peso + massa do varão.</t>
        </r>
      </text>
    </comment>
    <comment ref="N23" authorId="0">
      <text>
        <r>
          <rPr>
            <sz val="8"/>
            <rFont val="Tahoma"/>
            <family val="0"/>
          </rPr>
          <t>Massa do peso + massa do varão.</t>
        </r>
      </text>
    </comment>
    <comment ref="N24" authorId="0">
      <text>
        <r>
          <rPr>
            <sz val="8"/>
            <rFont val="Tahoma"/>
            <family val="0"/>
          </rPr>
          <t>Massa do peso + massa do varão.</t>
        </r>
      </text>
    </comment>
    <comment ref="N14" authorId="0">
      <text>
        <r>
          <rPr>
            <sz val="8"/>
            <rFont val="Tahoma"/>
            <family val="0"/>
          </rPr>
          <t>Comprimento do braço que liga o eixo do servo ao peso.</t>
        </r>
      </text>
    </comment>
    <comment ref="N13" authorId="0">
      <text>
        <r>
          <rPr>
            <sz val="8"/>
            <rFont val="Tahoma"/>
            <family val="0"/>
          </rPr>
          <t>Aceleração da gravidade</t>
        </r>
      </text>
    </comment>
    <comment ref="P13" authorId="0">
      <text>
        <r>
          <rPr>
            <sz val="8"/>
            <rFont val="Tahoma"/>
            <family val="0"/>
          </rPr>
          <t>Informações descritoras do estado do sistema.</t>
        </r>
      </text>
    </comment>
    <comment ref="H45" authorId="0">
      <text>
        <r>
          <rPr>
            <sz val="8"/>
            <rFont val="Tahoma"/>
            <family val="0"/>
          </rPr>
          <t>Factor de correlação entre os ângulos efectivos do servo e os valores fornecidos pelo poteciómetro interno.</t>
        </r>
      </text>
    </comment>
    <comment ref="H48" authorId="0">
      <text>
        <r>
          <rPr>
            <sz val="8"/>
            <rFont val="Tahoma"/>
            <family val="2"/>
          </rPr>
          <t>Declive m da recta obtida pela regressão linear:
Ângulo=m*V+b</t>
        </r>
      </text>
    </comment>
    <comment ref="H50" authorId="0">
      <text>
        <r>
          <rPr>
            <sz val="8"/>
            <rFont val="Tahoma"/>
            <family val="2"/>
          </rPr>
          <t>Ordenada na origem b da recta obtida pela regressão linear:
Ângulo=m*V+b</t>
        </r>
      </text>
    </comment>
    <comment ref="I41" authorId="0">
      <text>
        <r>
          <rPr>
            <sz val="8"/>
            <rFont val="Tahoma"/>
            <family val="2"/>
          </rPr>
          <t>Erro médio que a regressão linear introduz.</t>
        </r>
      </text>
    </comment>
    <comment ref="N17" authorId="0">
      <text>
        <r>
          <rPr>
            <sz val="8"/>
            <rFont val="Tahoma"/>
            <family val="2"/>
          </rPr>
          <t>Massa do peso</t>
        </r>
      </text>
    </comment>
    <comment ref="N18" authorId="0">
      <text>
        <r>
          <rPr>
            <sz val="8"/>
            <rFont val="Tahoma"/>
            <family val="2"/>
          </rPr>
          <t>Massa do peso</t>
        </r>
      </text>
    </comment>
    <comment ref="N19" authorId="0">
      <text>
        <r>
          <rPr>
            <sz val="8"/>
            <rFont val="Tahoma"/>
            <family val="2"/>
          </rPr>
          <t>Massa do peso</t>
        </r>
      </text>
    </comment>
    <comment ref="N20" authorId="0">
      <text>
        <r>
          <rPr>
            <sz val="8"/>
            <rFont val="Tahoma"/>
            <family val="2"/>
          </rPr>
          <t>Massa do peso</t>
        </r>
      </text>
    </comment>
    <comment ref="N15" authorId="0">
      <text>
        <r>
          <rPr>
            <sz val="8"/>
            <rFont val="Tahoma"/>
            <family val="2"/>
          </rPr>
          <t>Massa do braço que liga o eixo do motor ao peso.</t>
        </r>
      </text>
    </comment>
    <comment ref="N16" authorId="0">
      <text>
        <r>
          <rPr>
            <sz val="8"/>
            <rFont val="Tahoma"/>
            <family val="2"/>
          </rPr>
          <t>Massa do varão que apoia os pesos no braço.</t>
        </r>
      </text>
    </comment>
    <comment ref="F41" authorId="0">
      <text>
        <r>
          <rPr>
            <sz val="8"/>
            <rFont val="Tahoma"/>
            <family val="2"/>
          </rPr>
          <t>Erro máximo entre o ângulo solicitado e o ângulo realmente obtido.</t>
        </r>
      </text>
    </comment>
  </commentList>
</comments>
</file>

<file path=xl/comments2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3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4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5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6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sharedStrings.xml><?xml version="1.0" encoding="utf-8"?>
<sst xmlns="http://schemas.openxmlformats.org/spreadsheetml/2006/main" count="195" uniqueCount="59">
  <si>
    <t>Ângulo (servo)</t>
  </si>
  <si>
    <t>Valor inicial do Timer0</t>
  </si>
  <si>
    <t>F_CPU (MHz)</t>
  </si>
  <si>
    <t>KT0_MIN</t>
  </si>
  <si>
    <t>KT0_MAX</t>
  </si>
  <si>
    <t>T0_PRESCALER</t>
  </si>
  <si>
    <t>Valor esperado de T0</t>
  </si>
  <si>
    <t>SERVO_DUTY_MIN (us)</t>
  </si>
  <si>
    <t>SERVO_DUTY_MAX (us)</t>
  </si>
  <si>
    <t>SERVO_RANGE (º)</t>
  </si>
  <si>
    <t>Erro</t>
  </si>
  <si>
    <t>Erro (T0)</t>
  </si>
  <si>
    <t>Ângulo real (servo)</t>
  </si>
  <si>
    <t>V (Potencióm.) em vazio</t>
  </si>
  <si>
    <t>Correlação:</t>
  </si>
  <si>
    <t>Declive da função inversa:</t>
  </si>
  <si>
    <t>Origem da função inversa:</t>
  </si>
  <si>
    <t>Ângulo a partir da regressão</t>
  </si>
  <si>
    <t>Erro da regressão</t>
  </si>
  <si>
    <t>Erro médio:</t>
  </si>
  <si>
    <t>Características do Servo</t>
  </si>
  <si>
    <t>Dados do Timer 0</t>
  </si>
  <si>
    <t>Frequência de instrução</t>
  </si>
  <si>
    <t>Dados do PIC</t>
  </si>
  <si>
    <t>Ângulo=f(Vpot)</t>
  </si>
  <si>
    <t>Ângulo pedido</t>
  </si>
  <si>
    <t>g (m/s2)</t>
  </si>
  <si>
    <t>L (m)</t>
  </si>
  <si>
    <t>Mais alguns dados</t>
  </si>
  <si>
    <t>Posição do pêndulo</t>
  </si>
  <si>
    <t>m1 (Kg)</t>
  </si>
  <si>
    <t>m2 (Kg)</t>
  </si>
  <si>
    <t>m3 (Kg)</t>
  </si>
  <si>
    <t>m4 (Kg)</t>
  </si>
  <si>
    <t>Erro do ângulo</t>
  </si>
  <si>
    <t>m1 total (Kg)</t>
  </si>
  <si>
    <t>m2 total (Kg)</t>
  </si>
  <si>
    <t>m3 total (Kg)</t>
  </si>
  <si>
    <t>m4 total (Kg)</t>
  </si>
  <si>
    <t>massa do braço</t>
  </si>
  <si>
    <t>massa do varão</t>
  </si>
  <si>
    <t>Conslusões na folha de cálculo CONCLUSÕES</t>
  </si>
  <si>
    <t>ANÁLISE DE RESULTADOS</t>
  </si>
  <si>
    <t>Ângulo obtido a partir do PIC</t>
  </si>
  <si>
    <t>Erro relativam/ à regressão</t>
  </si>
  <si>
    <t>Erro relativam/ ao âng. Real</t>
  </si>
  <si>
    <t>Erro médio</t>
  </si>
  <si>
    <t>Erro máximo:</t>
  </si>
  <si>
    <t>SEM Controlo</t>
  </si>
  <si>
    <t>T (N.m)</t>
  </si>
  <si>
    <t>COM Controlo</t>
  </si>
  <si>
    <t>m=m4:</t>
  </si>
  <si>
    <t>m=m2:</t>
  </si>
  <si>
    <t>m=m1:</t>
  </si>
  <si>
    <t>m=m4+m1:</t>
  </si>
  <si>
    <t>m=m4+m2:</t>
  </si>
  <si>
    <t>Posição efectiva</t>
  </si>
  <si>
    <t>Posição pedida pelo Controlador</t>
  </si>
  <si>
    <t>Conclusões na folha de cálculo CONCLUSÕES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</si>
</sst>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165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top" readingOrder="1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top" readingOrder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Intro!$G$2</c:f>
              <c:strCache>
                <c:ptCount val="1"/>
                <c:pt idx="0">
                  <c:v>V (Potencióm.) em vazio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Intro!$E$3:$E$39</c:f>
              <c:numCache/>
            </c:numRef>
          </c:xVal>
          <c:yVal>
            <c:numRef>
              <c:f>Intro!$G$3:$G$39</c:f>
              <c:numCache/>
            </c:numRef>
          </c:yVal>
          <c:smooth val="0"/>
        </c:ser>
        <c:axId val="62532848"/>
        <c:axId val="25924721"/>
      </c:scatterChart>
      <c:val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crossBetween val="midCat"/>
        <c:dispUnits/>
      </c:valAx>
      <c:valAx>
        <c:axId val="2592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2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52594890"/>
        <c:axId val="3591963"/>
      </c:scatterChart>
      <c:val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crossBetween val="midCat"/>
        <c:dispUnits/>
      </c:valAx>
      <c:valAx>
        <c:axId val="359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2327668"/>
        <c:axId val="22513557"/>
      </c:scatterChart>
      <c:val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 val="autoZero"/>
        <c:crossBetween val="midCat"/>
        <c:dispUnits/>
      </c:valAx>
      <c:valAx>
        <c:axId val="22513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295422"/>
        <c:axId val="11658799"/>
      </c:scatterChart>
      <c:val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 val="autoZero"/>
        <c:crossBetween val="midCat"/>
        <c:dispUnits/>
      </c:valAx>
      <c:valAx>
        <c:axId val="1165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7820328"/>
        <c:axId val="4838633"/>
      </c:scatterChart>
      <c:val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crossBetween val="midCat"/>
        <c:dispUnits/>
      </c:valAx>
      <c:valAx>
        <c:axId val="483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'm=m4+m1'!$B$5:$B$41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3547698"/>
        <c:axId val="56384963"/>
      </c:scatterChart>
      <c:val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crossBetween val="midCat"/>
        <c:dispUnits/>
      </c:valAx>
      <c:valAx>
        <c:axId val="5638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'm=m4+m1'!$G$5:$G$41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7702620"/>
        <c:axId val="3779261"/>
      </c:scatterChart>
      <c:val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crossBetween val="midCat"/>
        <c:dispUnits/>
      </c:valAx>
      <c:valAx>
        <c:axId val="377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2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4013350"/>
        <c:axId val="37684695"/>
      </c:scatterChart>
      <c:val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crossBetween val="midCat"/>
        <c:dispUnits/>
      </c:valAx>
      <c:valAx>
        <c:axId val="3768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617936"/>
        <c:axId val="32561425"/>
      </c:scatterChart>
      <c:val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1425"/>
        <c:crosses val="autoZero"/>
        <c:crossBetween val="midCat"/>
        <c:dispUnits/>
      </c:valAx>
      <c:valAx>
        <c:axId val="3256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'm=m4+m2'!$B$5:$B$41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4617370"/>
        <c:axId val="20229739"/>
      </c:scatterChart>
      <c:val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crossBetween val="midCat"/>
        <c:dispUnits/>
      </c:valAx>
      <c:valAx>
        <c:axId val="2022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7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'm=m4+m2'!$G$5:$G$41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'm=m4+m2'!$A$5:$A$41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7849924"/>
        <c:axId val="27996133"/>
      </c:scatterChart>
      <c:val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crossBetween val="midCat"/>
        <c:dispUnits/>
      </c:valAx>
      <c:valAx>
        <c:axId val="2799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1995898"/>
        <c:axId val="19527627"/>
      </c:scatterChart>
      <c:val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crossBetween val="midCat"/>
        <c:dispUnits/>
      </c:valAx>
      <c:valAx>
        <c:axId val="1952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0638606"/>
        <c:axId val="53094271"/>
      </c:scatterChart>
      <c:val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crossBetween val="midCat"/>
        <c:dispUnits/>
      </c:valAx>
      <c:valAx>
        <c:axId val="530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8086392"/>
        <c:axId val="5668665"/>
      </c:scatterChart>
      <c:val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8665"/>
        <c:crosses val="autoZero"/>
        <c:crossBetween val="midCat"/>
        <c:dispUnits/>
      </c:valAx>
      <c:valAx>
        <c:axId val="566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41530916"/>
        <c:axId val="38233925"/>
      </c:scatterChart>
      <c:val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 val="autoZero"/>
        <c:crossBetween val="midCat"/>
        <c:dispUnits/>
      </c:valAx>
      <c:valAx>
        <c:axId val="38233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30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8561006"/>
        <c:axId val="9940191"/>
      </c:scatterChart>
      <c:val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crossBetween val="midCat"/>
        <c:dispUnits/>
      </c:valAx>
      <c:valAx>
        <c:axId val="994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2352856"/>
        <c:axId val="66957977"/>
      </c:scatterChart>
      <c:val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57977"/>
        <c:crosses val="autoZero"/>
        <c:crossBetween val="midCat"/>
        <c:dispUnits/>
      </c:valAx>
      <c:valAx>
        <c:axId val="66957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2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65750882"/>
        <c:axId val="54887027"/>
      </c:scatterChart>
      <c:val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 val="autoZero"/>
        <c:crossBetween val="midCat"/>
        <c:dispUnits/>
      </c:valAx>
      <c:valAx>
        <c:axId val="54887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0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4221196"/>
        <c:axId val="16664173"/>
      </c:scatterChart>
      <c:valAx>
        <c:axId val="2422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4173"/>
        <c:crosses val="autoZero"/>
        <c:crossBetween val="midCat"/>
        <c:dispUnits/>
      </c:valAx>
      <c:valAx>
        <c:axId val="16664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5759830"/>
        <c:axId val="7620743"/>
      </c:scatterChart>
      <c:val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 val="autoZero"/>
        <c:crossBetween val="midCat"/>
        <c:dispUnits/>
      </c:valAx>
      <c:valAx>
        <c:axId val="7620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477824"/>
        <c:axId val="13300417"/>
      </c:scatterChart>
      <c:val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valAx>
        <c:axId val="13300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19050</xdr:rowOff>
    </xdr:from>
    <xdr:to>
      <xdr:col>7</xdr:col>
      <xdr:colOff>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171450" y="7143750"/>
        <a:ext cx="720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114300</xdr:colOff>
      <xdr:row>52</xdr:row>
      <xdr:rowOff>47625</xdr:rowOff>
    </xdr:from>
    <xdr:ext cx="3743325" cy="3457575"/>
    <xdr:sp>
      <xdr:nvSpPr>
        <xdr:cNvPr id="2" name="TextBox 38"/>
        <xdr:cNvSpPr txBox="1">
          <a:spLocks noChangeArrowheads="1"/>
        </xdr:cNvSpPr>
      </xdr:nvSpPr>
      <xdr:spPr>
        <a:xfrm>
          <a:off x="7486650" y="8467725"/>
          <a:ext cx="3743325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Análise da Regressão Linear: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 obtenção de uma função da forma y=m*x+b, resultante de uma regressão linear, que descreve a relação da posição do servo (ângulo) com a tensão do seu potenciómetro interno, permite-nos no futuro comparar as posições verificadas pelo servo para determinados pesos com as solicitadas pelo PIC. Note que as posições do servo não são directamente mensuráveis, mas são obtidas a partir da tensão do potenciómetro, daí a necessidade de uma função que nos dê a posição em função da tensão.
Analisando a relação entre a posição do servo em vazio e o valor do potenciómetro interno, podemos observar a linearidade entre estes dois conjuntos de valores, confirmado pelo facto do seu factor de correlação ser muito próximo de 1.
Determinando o declive e a ordenada na origem resultante da regressão linear, e comparando os valores angulares provenientes da função ângulo=m*V+b com os ângulos efectivos do servo, pode-se observar um erro médio, em módulo, de 0.172º o que confirma a elevada exactidão que a regressão linear oferece.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9525</xdr:rowOff>
    </xdr:from>
    <xdr:to>
      <xdr:col>6</xdr:col>
      <xdr:colOff>962025</xdr:colOff>
      <xdr:row>78</xdr:row>
      <xdr:rowOff>152400</xdr:rowOff>
    </xdr:to>
    <xdr:graphicFrame>
      <xdr:nvGraphicFramePr>
        <xdr:cNvPr id="1" name="Chart 50"/>
        <xdr:cNvGraphicFramePr/>
      </xdr:nvGraphicFramePr>
      <xdr:xfrm>
        <a:off x="9525" y="7134225"/>
        <a:ext cx="73247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121</xdr:row>
      <xdr:rowOff>9525</xdr:rowOff>
    </xdr:from>
    <xdr:to>
      <xdr:col>7</xdr:col>
      <xdr:colOff>0</xdr:colOff>
      <xdr:row>153</xdr:row>
      <xdr:rowOff>19050</xdr:rowOff>
    </xdr:to>
    <xdr:graphicFrame>
      <xdr:nvGraphicFramePr>
        <xdr:cNvPr id="2" name="Chart 51"/>
        <xdr:cNvGraphicFramePr/>
      </xdr:nvGraphicFramePr>
      <xdr:xfrm>
        <a:off x="38100" y="19602450"/>
        <a:ext cx="730567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44</xdr:row>
      <xdr:rowOff>19050</xdr:rowOff>
    </xdr:from>
    <xdr:to>
      <xdr:col>16</xdr:col>
      <xdr:colOff>514350</xdr:colOff>
      <xdr:row>78</xdr:row>
      <xdr:rowOff>123825</xdr:rowOff>
    </xdr:to>
    <xdr:graphicFrame>
      <xdr:nvGraphicFramePr>
        <xdr:cNvPr id="3" name="Chart 52"/>
        <xdr:cNvGraphicFramePr/>
      </xdr:nvGraphicFramePr>
      <xdr:xfrm>
        <a:off x="7429500" y="7143750"/>
        <a:ext cx="680085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121</xdr:row>
      <xdr:rowOff>9525</xdr:rowOff>
    </xdr:from>
    <xdr:to>
      <xdr:col>16</xdr:col>
      <xdr:colOff>409575</xdr:colOff>
      <xdr:row>153</xdr:row>
      <xdr:rowOff>9525</xdr:rowOff>
    </xdr:to>
    <xdr:graphicFrame>
      <xdr:nvGraphicFramePr>
        <xdr:cNvPr id="4" name="Chart 53"/>
        <xdr:cNvGraphicFramePr/>
      </xdr:nvGraphicFramePr>
      <xdr:xfrm>
        <a:off x="7515225" y="19602450"/>
        <a:ext cx="6610350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123825</xdr:rowOff>
    </xdr:from>
    <xdr:to>
      <xdr:col>6</xdr:col>
      <xdr:colOff>666750</xdr:colOff>
      <xdr:row>78</xdr:row>
      <xdr:rowOff>123825</xdr:rowOff>
    </xdr:to>
    <xdr:graphicFrame>
      <xdr:nvGraphicFramePr>
        <xdr:cNvPr id="1" name="Chart 71"/>
        <xdr:cNvGraphicFramePr/>
      </xdr:nvGraphicFramePr>
      <xdr:xfrm>
        <a:off x="0" y="7086600"/>
        <a:ext cx="68294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800100</xdr:colOff>
      <xdr:row>43</xdr:row>
      <xdr:rowOff>114300</xdr:rowOff>
    </xdr:from>
    <xdr:to>
      <xdr:col>16</xdr:col>
      <xdr:colOff>409575</xdr:colOff>
      <xdr:row>78</xdr:row>
      <xdr:rowOff>114300</xdr:rowOff>
    </xdr:to>
    <xdr:graphicFrame>
      <xdr:nvGraphicFramePr>
        <xdr:cNvPr id="2" name="Chart 73"/>
        <xdr:cNvGraphicFramePr/>
      </xdr:nvGraphicFramePr>
      <xdr:xfrm>
        <a:off x="6962775" y="7077075"/>
        <a:ext cx="66960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120</xdr:row>
      <xdr:rowOff>85725</xdr:rowOff>
    </xdr:from>
    <xdr:to>
      <xdr:col>7</xdr:col>
      <xdr:colOff>47625</xdr:colOff>
      <xdr:row>153</xdr:row>
      <xdr:rowOff>9525</xdr:rowOff>
    </xdr:to>
    <xdr:graphicFrame>
      <xdr:nvGraphicFramePr>
        <xdr:cNvPr id="3" name="Chart 74"/>
        <xdr:cNvGraphicFramePr/>
      </xdr:nvGraphicFramePr>
      <xdr:xfrm>
        <a:off x="47625" y="19516725"/>
        <a:ext cx="7134225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120</xdr:row>
      <xdr:rowOff>95250</xdr:rowOff>
    </xdr:from>
    <xdr:to>
      <xdr:col>17</xdr:col>
      <xdr:colOff>66675</xdr:colOff>
      <xdr:row>153</xdr:row>
      <xdr:rowOff>0</xdr:rowOff>
    </xdr:to>
    <xdr:graphicFrame>
      <xdr:nvGraphicFramePr>
        <xdr:cNvPr id="4" name="Chart 75"/>
        <xdr:cNvGraphicFramePr/>
      </xdr:nvGraphicFramePr>
      <xdr:xfrm>
        <a:off x="7267575" y="19526250"/>
        <a:ext cx="6657975" cy="524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142875</xdr:rowOff>
    </xdr:from>
    <xdr:to>
      <xdr:col>6</xdr:col>
      <xdr:colOff>381000</xdr:colOff>
      <xdr:row>78</xdr:row>
      <xdr:rowOff>95250</xdr:rowOff>
    </xdr:to>
    <xdr:graphicFrame>
      <xdr:nvGraphicFramePr>
        <xdr:cNvPr id="1" name="Chart 59"/>
        <xdr:cNvGraphicFramePr/>
      </xdr:nvGraphicFramePr>
      <xdr:xfrm>
        <a:off x="19050" y="7105650"/>
        <a:ext cx="6524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43</xdr:row>
      <xdr:rowOff>142875</xdr:rowOff>
    </xdr:from>
    <xdr:to>
      <xdr:col>16</xdr:col>
      <xdr:colOff>38100</xdr:colOff>
      <xdr:row>78</xdr:row>
      <xdr:rowOff>85725</xdr:rowOff>
    </xdr:to>
    <xdr:graphicFrame>
      <xdr:nvGraphicFramePr>
        <xdr:cNvPr id="2" name="Chart 60"/>
        <xdr:cNvGraphicFramePr/>
      </xdr:nvGraphicFramePr>
      <xdr:xfrm>
        <a:off x="6619875" y="7105650"/>
        <a:ext cx="66675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121</xdr:row>
      <xdr:rowOff>0</xdr:rowOff>
    </xdr:from>
    <xdr:to>
      <xdr:col>6</xdr:col>
      <xdr:colOff>561975</xdr:colOff>
      <xdr:row>154</xdr:row>
      <xdr:rowOff>9525</xdr:rowOff>
    </xdr:to>
    <xdr:graphicFrame>
      <xdr:nvGraphicFramePr>
        <xdr:cNvPr id="3" name="Chart 61"/>
        <xdr:cNvGraphicFramePr/>
      </xdr:nvGraphicFramePr>
      <xdr:xfrm>
        <a:off x="85725" y="19592925"/>
        <a:ext cx="6638925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657225</xdr:colOff>
      <xdr:row>121</xdr:row>
      <xdr:rowOff>19050</xdr:rowOff>
    </xdr:from>
    <xdr:to>
      <xdr:col>16</xdr:col>
      <xdr:colOff>114300</xdr:colOff>
      <xdr:row>153</xdr:row>
      <xdr:rowOff>142875</xdr:rowOff>
    </xdr:to>
    <xdr:graphicFrame>
      <xdr:nvGraphicFramePr>
        <xdr:cNvPr id="4" name="Chart 62"/>
        <xdr:cNvGraphicFramePr/>
      </xdr:nvGraphicFramePr>
      <xdr:xfrm>
        <a:off x="6819900" y="19611975"/>
        <a:ext cx="6543675" cy="530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47625</xdr:rowOff>
    </xdr:from>
    <xdr:to>
      <xdr:col>7</xdr:col>
      <xdr:colOff>114300</xdr:colOff>
      <xdr:row>78</xdr:row>
      <xdr:rowOff>123825</xdr:rowOff>
    </xdr:to>
    <xdr:graphicFrame>
      <xdr:nvGraphicFramePr>
        <xdr:cNvPr id="1" name="Chart 52"/>
        <xdr:cNvGraphicFramePr/>
      </xdr:nvGraphicFramePr>
      <xdr:xfrm>
        <a:off x="47625" y="7172325"/>
        <a:ext cx="66865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47625</xdr:rowOff>
    </xdr:from>
    <xdr:to>
      <xdr:col>18</xdr:col>
      <xdr:colOff>114300</xdr:colOff>
      <xdr:row>78</xdr:row>
      <xdr:rowOff>104775</xdr:rowOff>
    </xdr:to>
    <xdr:graphicFrame>
      <xdr:nvGraphicFramePr>
        <xdr:cNvPr id="2" name="Chart 53"/>
        <xdr:cNvGraphicFramePr/>
      </xdr:nvGraphicFramePr>
      <xdr:xfrm>
        <a:off x="6819900" y="7172325"/>
        <a:ext cx="6734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120</xdr:row>
      <xdr:rowOff>123825</xdr:rowOff>
    </xdr:from>
    <xdr:to>
      <xdr:col>7</xdr:col>
      <xdr:colOff>180975</xdr:colOff>
      <xdr:row>154</xdr:row>
      <xdr:rowOff>114300</xdr:rowOff>
    </xdr:to>
    <xdr:graphicFrame>
      <xdr:nvGraphicFramePr>
        <xdr:cNvPr id="3" name="Chart 54"/>
        <xdr:cNvGraphicFramePr/>
      </xdr:nvGraphicFramePr>
      <xdr:xfrm>
        <a:off x="47625" y="19554825"/>
        <a:ext cx="67532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285750</xdr:colOff>
      <xdr:row>120</xdr:row>
      <xdr:rowOff>123825</xdr:rowOff>
    </xdr:from>
    <xdr:to>
      <xdr:col>18</xdr:col>
      <xdr:colOff>57150</xdr:colOff>
      <xdr:row>154</xdr:row>
      <xdr:rowOff>114300</xdr:rowOff>
    </xdr:to>
    <xdr:graphicFrame>
      <xdr:nvGraphicFramePr>
        <xdr:cNvPr id="4" name="Chart 55"/>
        <xdr:cNvGraphicFramePr/>
      </xdr:nvGraphicFramePr>
      <xdr:xfrm>
        <a:off x="6905625" y="19554825"/>
        <a:ext cx="6591300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123825</xdr:rowOff>
    </xdr:from>
    <xdr:to>
      <xdr:col>8</xdr:col>
      <xdr:colOff>9525</xdr:colOff>
      <xdr:row>78</xdr:row>
      <xdr:rowOff>104775</xdr:rowOff>
    </xdr:to>
    <xdr:graphicFrame>
      <xdr:nvGraphicFramePr>
        <xdr:cNvPr id="1" name="Chart 47"/>
        <xdr:cNvGraphicFramePr/>
      </xdr:nvGraphicFramePr>
      <xdr:xfrm>
        <a:off x="66675" y="7086600"/>
        <a:ext cx="68580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43</xdr:row>
      <xdr:rowOff>133350</xdr:rowOff>
    </xdr:from>
    <xdr:to>
      <xdr:col>18</xdr:col>
      <xdr:colOff>371475</xdr:colOff>
      <xdr:row>78</xdr:row>
      <xdr:rowOff>95250</xdr:rowOff>
    </xdr:to>
    <xdr:graphicFrame>
      <xdr:nvGraphicFramePr>
        <xdr:cNvPr id="2" name="Chart 48"/>
        <xdr:cNvGraphicFramePr/>
      </xdr:nvGraphicFramePr>
      <xdr:xfrm>
        <a:off x="6991350" y="7096125"/>
        <a:ext cx="681990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120</xdr:row>
      <xdr:rowOff>28575</xdr:rowOff>
    </xdr:from>
    <xdr:to>
      <xdr:col>8</xdr:col>
      <xdr:colOff>76200</xdr:colOff>
      <xdr:row>159</xdr:row>
      <xdr:rowOff>104775</xdr:rowOff>
    </xdr:to>
    <xdr:graphicFrame>
      <xdr:nvGraphicFramePr>
        <xdr:cNvPr id="3" name="Chart 50"/>
        <xdr:cNvGraphicFramePr/>
      </xdr:nvGraphicFramePr>
      <xdr:xfrm>
        <a:off x="76200" y="19459575"/>
        <a:ext cx="6915150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120</xdr:row>
      <xdr:rowOff>38100</xdr:rowOff>
    </xdr:from>
    <xdr:to>
      <xdr:col>18</xdr:col>
      <xdr:colOff>495300</xdr:colOff>
      <xdr:row>159</xdr:row>
      <xdr:rowOff>85725</xdr:rowOff>
    </xdr:to>
    <xdr:graphicFrame>
      <xdr:nvGraphicFramePr>
        <xdr:cNvPr id="4" name="Chart 51"/>
        <xdr:cNvGraphicFramePr/>
      </xdr:nvGraphicFramePr>
      <xdr:xfrm>
        <a:off x="7067550" y="19469100"/>
        <a:ext cx="6867525" cy="636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</xdr:row>
      <xdr:rowOff>152400</xdr:rowOff>
    </xdr:from>
    <xdr:ext cx="4524375" cy="3657600"/>
    <xdr:sp>
      <xdr:nvSpPr>
        <xdr:cNvPr id="1" name="TextBox 1"/>
        <xdr:cNvSpPr txBox="1">
          <a:spLocks noChangeArrowheads="1"/>
        </xdr:cNvSpPr>
      </xdr:nvSpPr>
      <xdr:spPr>
        <a:xfrm>
          <a:off x="600075" y="476250"/>
          <a:ext cx="4524375" cy="3657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Conclusões:
Testou-se o sistema para várias cargas diferentes nomeadamente:
m1=258g
m2=463g
m4=675g
m1+m4=933g
m2+m4=1138g
...nas condições de ausencia de um controlador externo (apenas é usado o
controlador interno do servo) e com um controlador externo baseado num
compensador do tipo PI implementado em software (Kp=0.07). Vários passos
foram executados no percurso ascendente (-90º a +90º) com paragens de 5
em 5º para registo dos valores
Os pontos a lilás apresentam o trajecto ideal que o servo deveria seguir, no
entanto a imperfeição do controlador do servo apresenta desvios a favor
da força gravítica nos pontos de maior binário (pontos a azul). Aplicando
o compensador externo, pode-se observar que a trajectória é corrigida
consideravelmente com um erro máximo de 2º (este erro deve-se a limitada
resolução do PWM em discernir as várias posições).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25">
      <selection activeCell="J26" sqref="J26"/>
    </sheetView>
  </sheetViews>
  <sheetFormatPr defaultColWidth="9.140625" defaultRowHeight="12.75"/>
  <cols>
    <col min="1" max="1" width="12.7109375" style="0" bestFit="1" customWidth="1"/>
    <col min="2" max="2" width="19.57421875" style="0" bestFit="1" customWidth="1"/>
    <col min="3" max="3" width="18.8515625" style="0" bestFit="1" customWidth="1"/>
    <col min="4" max="4" width="8.140625" style="0" bestFit="1" customWidth="1"/>
    <col min="5" max="5" width="16.421875" style="0" bestFit="1" customWidth="1"/>
    <col min="6" max="6" width="13.140625" style="0" bestFit="1" customWidth="1"/>
    <col min="7" max="7" width="21.7109375" style="0" bestFit="1" customWidth="1"/>
    <col min="8" max="8" width="24.7109375" style="0" bestFit="1" customWidth="1"/>
    <col min="9" max="9" width="24.7109375" style="0" customWidth="1"/>
    <col min="10" max="10" width="25.140625" style="0" bestFit="1" customWidth="1"/>
    <col min="11" max="11" width="23.57421875" style="0" bestFit="1" customWidth="1"/>
    <col min="12" max="12" width="23.57421875" style="0" customWidth="1"/>
    <col min="13" max="13" width="26.7109375" style="0" customWidth="1"/>
    <col min="14" max="14" width="22.421875" style="0" bestFit="1" customWidth="1"/>
    <col min="15" max="15" width="5.57421875" style="0" bestFit="1" customWidth="1"/>
    <col min="16" max="16" width="21.57421875" style="0" bestFit="1" customWidth="1"/>
    <col min="17" max="17" width="15.28125" style="0" bestFit="1" customWidth="1"/>
  </cols>
  <sheetData>
    <row r="1" spans="14:16" ht="12.75">
      <c r="N1" s="59" t="s">
        <v>23</v>
      </c>
      <c r="O1" s="59"/>
      <c r="P1" s="59"/>
    </row>
    <row r="2" spans="1:16" ht="12.75">
      <c r="A2" s="27" t="s">
        <v>0</v>
      </c>
      <c r="B2" s="27" t="s">
        <v>1</v>
      </c>
      <c r="C2" s="25" t="s">
        <v>6</v>
      </c>
      <c r="D2" s="25" t="s">
        <v>11</v>
      </c>
      <c r="E2" s="25" t="s">
        <v>12</v>
      </c>
      <c r="F2" s="25" t="s">
        <v>34</v>
      </c>
      <c r="G2" s="26" t="s">
        <v>13</v>
      </c>
      <c r="H2" s="25" t="s">
        <v>17</v>
      </c>
      <c r="I2" s="25" t="s">
        <v>18</v>
      </c>
      <c r="J2" s="25" t="s">
        <v>43</v>
      </c>
      <c r="K2" s="25" t="s">
        <v>44</v>
      </c>
      <c r="L2" s="25" t="s">
        <v>45</v>
      </c>
      <c r="N2" t="s">
        <v>2</v>
      </c>
      <c r="O2" s="2">
        <v>5</v>
      </c>
      <c r="P2" t="s">
        <v>22</v>
      </c>
    </row>
    <row r="3" spans="1:12" ht="12.75">
      <c r="A3" s="28">
        <v>-90</v>
      </c>
      <c r="B3" s="28">
        <v>107</v>
      </c>
      <c r="C3" s="32">
        <f>$O$9+ROUNDDOWN((A3+$O$6)*($O$10-$O$9)/(2*$O$6),0)</f>
        <v>107</v>
      </c>
      <c r="D3" s="17">
        <f>ABS(B3-C3)</f>
        <v>0</v>
      </c>
      <c r="E3" s="34">
        <f>(B3-$O$9)*2*$O$6/($O$10-$O$9)-$O$6</f>
        <v>-90</v>
      </c>
      <c r="F3" s="34">
        <f>ABS(A3-E3)</f>
        <v>0</v>
      </c>
      <c r="G3" s="19">
        <v>1.808</v>
      </c>
      <c r="H3" s="20">
        <f aca="true" t="shared" si="0" ref="H3:H39">$H$49*G3+$H$51</f>
        <v>-88.02429255879952</v>
      </c>
      <c r="I3" s="20">
        <f>ABS(E3-H3)</f>
        <v>1.975707441200484</v>
      </c>
      <c r="J3" s="35">
        <f>ROUNDDOWN((ROUNDDOWN(G3*1000,0)*ROUND($H$49,1)*10)/10000,0)+ROUND($H$51,0)</f>
        <v>-88</v>
      </c>
      <c r="K3" s="36">
        <f>ABS(H3-J3)</f>
        <v>0.024292558799515973</v>
      </c>
      <c r="L3" s="36">
        <f>ABS(E3-J3)</f>
        <v>2</v>
      </c>
    </row>
    <row r="4" spans="1:16" ht="12.75">
      <c r="A4" s="28">
        <v>-85</v>
      </c>
      <c r="B4" s="28">
        <v>109</v>
      </c>
      <c r="C4" s="17">
        <f aca="true" t="shared" si="1" ref="C4:C39">$O$9+ROUNDDOWN((A4+$O$6)*($O$10-$O$9)/(2*$O$6),0)</f>
        <v>109</v>
      </c>
      <c r="D4" s="17">
        <f aca="true" t="shared" si="2" ref="D4:D39">ABS(B4-C4)</f>
        <v>0</v>
      </c>
      <c r="E4" s="18">
        <f aca="true" t="shared" si="3" ref="E4:E39">(B4-$O$9)*2*$O$6/($O$10-$O$9)-$O$6</f>
        <v>-85.55555555555556</v>
      </c>
      <c r="F4" s="18">
        <f aca="true" t="shared" si="4" ref="F4:F39">ABS(A4-E4)</f>
        <v>0.5555555555555571</v>
      </c>
      <c r="G4" s="19">
        <v>1.793</v>
      </c>
      <c r="H4" s="20">
        <f t="shared" si="0"/>
        <v>-85.32395881430108</v>
      </c>
      <c r="I4" s="20">
        <f aca="true" t="shared" si="5" ref="I4:I39">ABS(E4-H4)</f>
        <v>0.23159674125447793</v>
      </c>
      <c r="J4" s="37">
        <f aca="true" t="shared" si="6" ref="J4:J39">ROUNDDOWN((ROUNDDOWN(G4*1000,0)*ROUND($H$49,1)*10)/10000,0)+ROUND($H$51,0)</f>
        <v>-85</v>
      </c>
      <c r="K4" s="20">
        <f aca="true" t="shared" si="7" ref="K4:K39">ABS(H4-J4)</f>
        <v>0.3239588143010792</v>
      </c>
      <c r="L4" s="20">
        <f aca="true" t="shared" si="8" ref="L4:L39">ABS(E4-J4)</f>
        <v>0.5555555555555571</v>
      </c>
      <c r="N4" t="s">
        <v>7</v>
      </c>
      <c r="O4" s="2"/>
      <c r="P4" s="58" t="s">
        <v>20</v>
      </c>
    </row>
    <row r="5" spans="1:16" ht="12.75">
      <c r="A5" s="28">
        <v>-80</v>
      </c>
      <c r="B5" s="28">
        <v>111</v>
      </c>
      <c r="C5" s="17">
        <f t="shared" si="1"/>
        <v>111</v>
      </c>
      <c r="D5" s="17">
        <f t="shared" si="2"/>
        <v>0</v>
      </c>
      <c r="E5" s="18">
        <f t="shared" si="3"/>
        <v>-81.11111111111111</v>
      </c>
      <c r="F5" s="18">
        <f t="shared" si="4"/>
        <v>1.1111111111111143</v>
      </c>
      <c r="G5" s="19">
        <v>1.764</v>
      </c>
      <c r="H5" s="20">
        <f t="shared" si="0"/>
        <v>-80.10331357493754</v>
      </c>
      <c r="I5" s="20">
        <f t="shared" si="5"/>
        <v>1.0077975361735696</v>
      </c>
      <c r="J5" s="37">
        <f t="shared" si="6"/>
        <v>-80</v>
      </c>
      <c r="K5" s="20">
        <f t="shared" si="7"/>
        <v>0.10331357493754467</v>
      </c>
      <c r="L5" s="20">
        <f t="shared" si="8"/>
        <v>1.1111111111111143</v>
      </c>
      <c r="N5" t="s">
        <v>8</v>
      </c>
      <c r="O5" s="2"/>
      <c r="P5" s="58"/>
    </row>
    <row r="6" spans="1:16" ht="12.75">
      <c r="A6" s="28">
        <v>-75</v>
      </c>
      <c r="B6" s="28">
        <v>113</v>
      </c>
      <c r="C6" s="17">
        <f t="shared" si="1"/>
        <v>113</v>
      </c>
      <c r="D6" s="17">
        <f t="shared" si="2"/>
        <v>0</v>
      </c>
      <c r="E6" s="18">
        <f t="shared" si="3"/>
        <v>-76.66666666666667</v>
      </c>
      <c r="F6" s="18">
        <f t="shared" si="4"/>
        <v>1.6666666666666714</v>
      </c>
      <c r="G6" s="19">
        <v>1.739</v>
      </c>
      <c r="H6" s="20">
        <f t="shared" si="0"/>
        <v>-75.60275733410691</v>
      </c>
      <c r="I6" s="20">
        <f t="shared" si="5"/>
        <v>1.06390933255976</v>
      </c>
      <c r="J6" s="37">
        <f t="shared" si="6"/>
        <v>-76</v>
      </c>
      <c r="K6" s="20">
        <f t="shared" si="7"/>
        <v>0.39724266589308854</v>
      </c>
      <c r="L6" s="20">
        <f t="shared" si="8"/>
        <v>0.6666666666666714</v>
      </c>
      <c r="N6" t="s">
        <v>9</v>
      </c>
      <c r="O6" s="2">
        <v>90</v>
      </c>
      <c r="P6" s="58"/>
    </row>
    <row r="7" spans="1:12" ht="12.75">
      <c r="A7" s="28">
        <v>-70</v>
      </c>
      <c r="B7" s="28">
        <v>116</v>
      </c>
      <c r="C7" s="17">
        <f t="shared" si="1"/>
        <v>116</v>
      </c>
      <c r="D7" s="17">
        <f t="shared" si="2"/>
        <v>0</v>
      </c>
      <c r="E7" s="18">
        <f t="shared" si="3"/>
        <v>-70</v>
      </c>
      <c r="F7" s="18">
        <f t="shared" si="4"/>
        <v>0</v>
      </c>
      <c r="G7" s="19">
        <v>1.715</v>
      </c>
      <c r="H7" s="20">
        <f t="shared" si="0"/>
        <v>-71.28222334290945</v>
      </c>
      <c r="I7" s="20">
        <f t="shared" si="5"/>
        <v>1.2822233429094467</v>
      </c>
      <c r="J7" s="37">
        <f t="shared" si="6"/>
        <v>-71</v>
      </c>
      <c r="K7" s="20">
        <f t="shared" si="7"/>
        <v>0.28222334290944673</v>
      </c>
      <c r="L7" s="20">
        <f t="shared" si="8"/>
        <v>1</v>
      </c>
    </row>
    <row r="8" spans="1:16" ht="12.75">
      <c r="A8" s="28">
        <v>-65</v>
      </c>
      <c r="B8" s="28">
        <v>118</v>
      </c>
      <c r="C8" s="17">
        <f t="shared" si="1"/>
        <v>118</v>
      </c>
      <c r="D8" s="17">
        <f t="shared" si="2"/>
        <v>0</v>
      </c>
      <c r="E8" s="18">
        <f t="shared" si="3"/>
        <v>-65.55555555555556</v>
      </c>
      <c r="F8" s="18">
        <f t="shared" si="4"/>
        <v>0.5555555555555571</v>
      </c>
      <c r="G8" s="19">
        <v>1.686</v>
      </c>
      <c r="H8" s="20">
        <f t="shared" si="0"/>
        <v>-66.06157810354586</v>
      </c>
      <c r="I8" s="20">
        <f t="shared" si="5"/>
        <v>0.5060225479902982</v>
      </c>
      <c r="J8" s="37">
        <f t="shared" si="6"/>
        <v>-66</v>
      </c>
      <c r="K8" s="20">
        <f t="shared" si="7"/>
        <v>0.061578103545855356</v>
      </c>
      <c r="L8" s="20">
        <f t="shared" si="8"/>
        <v>0.44444444444444287</v>
      </c>
      <c r="N8" t="s">
        <v>5</v>
      </c>
      <c r="O8" s="2">
        <v>64</v>
      </c>
      <c r="P8" s="58" t="s">
        <v>21</v>
      </c>
    </row>
    <row r="9" spans="1:16" ht="12.75">
      <c r="A9" s="28">
        <v>-60</v>
      </c>
      <c r="B9" s="28">
        <v>120</v>
      </c>
      <c r="C9" s="17">
        <f t="shared" si="1"/>
        <v>120</v>
      </c>
      <c r="D9" s="17">
        <f t="shared" si="2"/>
        <v>0</v>
      </c>
      <c r="E9" s="18">
        <f t="shared" si="3"/>
        <v>-61.111111111111114</v>
      </c>
      <c r="F9" s="18">
        <f t="shared" si="4"/>
        <v>1.1111111111111143</v>
      </c>
      <c r="G9" s="19">
        <v>1.652</v>
      </c>
      <c r="H9" s="20">
        <f t="shared" si="0"/>
        <v>-59.940821616016194</v>
      </c>
      <c r="I9" s="20">
        <f t="shared" si="5"/>
        <v>1.17028949509492</v>
      </c>
      <c r="J9" s="37">
        <f t="shared" si="6"/>
        <v>-60</v>
      </c>
      <c r="K9" s="20">
        <f t="shared" si="7"/>
        <v>0.059178383983805816</v>
      </c>
      <c r="L9" s="20">
        <f t="shared" si="8"/>
        <v>1.1111111111111143</v>
      </c>
      <c r="N9" s="1" t="s">
        <v>3</v>
      </c>
      <c r="O9" s="3">
        <v>107</v>
      </c>
      <c r="P9" s="58"/>
    </row>
    <row r="10" spans="1:16" ht="12.75">
      <c r="A10" s="28">
        <v>-55</v>
      </c>
      <c r="B10" s="28">
        <v>122</v>
      </c>
      <c r="C10" s="17">
        <f t="shared" si="1"/>
        <v>122</v>
      </c>
      <c r="D10" s="17">
        <f t="shared" si="2"/>
        <v>0</v>
      </c>
      <c r="E10" s="18">
        <f t="shared" si="3"/>
        <v>-56.666666666666664</v>
      </c>
      <c r="F10" s="18">
        <f t="shared" si="4"/>
        <v>1.6666666666666643</v>
      </c>
      <c r="G10" s="19">
        <v>1.632</v>
      </c>
      <c r="H10" s="20">
        <f t="shared" si="0"/>
        <v>-56.34037662335163</v>
      </c>
      <c r="I10" s="20">
        <f t="shared" si="5"/>
        <v>0.32629004331503353</v>
      </c>
      <c r="J10" s="37">
        <f t="shared" si="6"/>
        <v>-56</v>
      </c>
      <c r="K10" s="20">
        <f t="shared" si="7"/>
        <v>0.34037662335163077</v>
      </c>
      <c r="L10" s="20">
        <f t="shared" si="8"/>
        <v>0.6666666666666643</v>
      </c>
      <c r="N10" s="1" t="s">
        <v>4</v>
      </c>
      <c r="O10" s="3">
        <v>188</v>
      </c>
      <c r="P10" s="58"/>
    </row>
    <row r="11" spans="1:12" ht="12.75">
      <c r="A11" s="28">
        <v>-50</v>
      </c>
      <c r="B11" s="28">
        <v>125</v>
      </c>
      <c r="C11" s="17">
        <f t="shared" si="1"/>
        <v>125</v>
      </c>
      <c r="D11" s="17">
        <f t="shared" si="2"/>
        <v>0</v>
      </c>
      <c r="E11" s="18">
        <f t="shared" si="3"/>
        <v>-50</v>
      </c>
      <c r="F11" s="18">
        <f t="shared" si="4"/>
        <v>0</v>
      </c>
      <c r="G11" s="19">
        <v>1.603</v>
      </c>
      <c r="H11" s="20">
        <f t="shared" si="0"/>
        <v>-51.119731383988096</v>
      </c>
      <c r="I11" s="20">
        <f t="shared" si="5"/>
        <v>1.1197313839880962</v>
      </c>
      <c r="J11" s="37">
        <f t="shared" si="6"/>
        <v>-51</v>
      </c>
      <c r="K11" s="20">
        <f t="shared" si="7"/>
        <v>0.11973138398809624</v>
      </c>
      <c r="L11" s="20">
        <f t="shared" si="8"/>
        <v>1</v>
      </c>
    </row>
    <row r="12" spans="1:12" ht="12.75">
      <c r="A12" s="28">
        <v>-45</v>
      </c>
      <c r="B12" s="28">
        <v>127</v>
      </c>
      <c r="C12" s="17">
        <f t="shared" si="1"/>
        <v>127</v>
      </c>
      <c r="D12" s="17">
        <f t="shared" si="2"/>
        <v>0</v>
      </c>
      <c r="E12" s="18">
        <f t="shared" si="3"/>
        <v>-45.55555555555556</v>
      </c>
      <c r="F12" s="18">
        <f t="shared" si="4"/>
        <v>0.5555555555555571</v>
      </c>
      <c r="G12" s="19">
        <v>1.573</v>
      </c>
      <c r="H12" s="20">
        <f t="shared" si="0"/>
        <v>-45.719063894991336</v>
      </c>
      <c r="I12" s="20">
        <f t="shared" si="5"/>
        <v>0.16350833943577925</v>
      </c>
      <c r="J12" s="37">
        <f t="shared" si="6"/>
        <v>-46</v>
      </c>
      <c r="K12" s="20">
        <f t="shared" si="7"/>
        <v>0.2809361050086636</v>
      </c>
      <c r="L12" s="20">
        <f t="shared" si="8"/>
        <v>0.44444444444444287</v>
      </c>
    </row>
    <row r="13" spans="1:16" ht="12.75">
      <c r="A13" s="28">
        <v>-40</v>
      </c>
      <c r="B13" s="28">
        <v>129</v>
      </c>
      <c r="C13" s="17">
        <f t="shared" si="1"/>
        <v>129</v>
      </c>
      <c r="D13" s="17">
        <f t="shared" si="2"/>
        <v>0</v>
      </c>
      <c r="E13" s="18">
        <f t="shared" si="3"/>
        <v>-41.111111111111114</v>
      </c>
      <c r="F13" s="18">
        <f t="shared" si="4"/>
        <v>1.1111111111111143</v>
      </c>
      <c r="G13" s="19">
        <v>1.549</v>
      </c>
      <c r="H13" s="20">
        <f t="shared" si="0"/>
        <v>-41.39852990379387</v>
      </c>
      <c r="I13" s="20">
        <f t="shared" si="5"/>
        <v>0.2874187926827574</v>
      </c>
      <c r="J13" s="37">
        <f t="shared" si="6"/>
        <v>-41</v>
      </c>
      <c r="K13" s="20">
        <f t="shared" si="7"/>
        <v>0.39852990379387165</v>
      </c>
      <c r="L13" s="20">
        <f t="shared" si="8"/>
        <v>0.11111111111111427</v>
      </c>
      <c r="N13" t="s">
        <v>26</v>
      </c>
      <c r="O13" s="16">
        <v>9.81</v>
      </c>
      <c r="P13" s="58" t="s">
        <v>28</v>
      </c>
    </row>
    <row r="14" spans="1:16" ht="12.75">
      <c r="A14" s="28">
        <v>-35</v>
      </c>
      <c r="B14" s="28">
        <v>131</v>
      </c>
      <c r="C14" s="17">
        <f t="shared" si="1"/>
        <v>131</v>
      </c>
      <c r="D14" s="17">
        <f t="shared" si="2"/>
        <v>0</v>
      </c>
      <c r="E14" s="18">
        <f t="shared" si="3"/>
        <v>-36.666666666666664</v>
      </c>
      <c r="F14" s="18">
        <f t="shared" si="4"/>
        <v>1.6666666666666643</v>
      </c>
      <c r="G14" s="19">
        <v>1.524</v>
      </c>
      <c r="H14" s="20">
        <f t="shared" si="0"/>
        <v>-36.89797366296324</v>
      </c>
      <c r="I14" s="20">
        <f t="shared" si="5"/>
        <v>0.23130699629657414</v>
      </c>
      <c r="J14" s="37">
        <f t="shared" si="6"/>
        <v>-37</v>
      </c>
      <c r="K14" s="20">
        <f t="shared" si="7"/>
        <v>0.10202633703676156</v>
      </c>
      <c r="L14" s="20">
        <f t="shared" si="8"/>
        <v>0.3333333333333357</v>
      </c>
      <c r="N14" t="s">
        <v>27</v>
      </c>
      <c r="O14" s="16">
        <v>0.1</v>
      </c>
      <c r="P14" s="58"/>
    </row>
    <row r="15" spans="1:16" ht="12.75">
      <c r="A15" s="28">
        <v>-30</v>
      </c>
      <c r="B15" s="28">
        <v>134</v>
      </c>
      <c r="C15" s="17">
        <f t="shared" si="1"/>
        <v>134</v>
      </c>
      <c r="D15" s="17">
        <f t="shared" si="2"/>
        <v>0</v>
      </c>
      <c r="E15" s="18">
        <f t="shared" si="3"/>
        <v>-30</v>
      </c>
      <c r="F15" s="18">
        <f t="shared" si="4"/>
        <v>0</v>
      </c>
      <c r="G15" s="19">
        <v>1.5</v>
      </c>
      <c r="H15" s="20">
        <f t="shared" si="0"/>
        <v>-32.57743967176583</v>
      </c>
      <c r="I15" s="20">
        <f t="shared" si="5"/>
        <v>2.5774396717658306</v>
      </c>
      <c r="J15" s="37">
        <f t="shared" si="6"/>
        <v>-33</v>
      </c>
      <c r="K15" s="20">
        <f t="shared" si="7"/>
        <v>0.42256032823416945</v>
      </c>
      <c r="L15" s="20">
        <f t="shared" si="8"/>
        <v>3</v>
      </c>
      <c r="N15" t="s">
        <v>39</v>
      </c>
      <c r="O15" s="15">
        <v>0.008</v>
      </c>
      <c r="P15" s="58"/>
    </row>
    <row r="16" spans="1:16" ht="12.75">
      <c r="A16" s="28">
        <v>-25</v>
      </c>
      <c r="B16" s="28">
        <v>136</v>
      </c>
      <c r="C16" s="17">
        <f t="shared" si="1"/>
        <v>136</v>
      </c>
      <c r="D16" s="17">
        <f t="shared" si="2"/>
        <v>0</v>
      </c>
      <c r="E16" s="18">
        <f t="shared" si="3"/>
        <v>-25.555555555555557</v>
      </c>
      <c r="F16" s="18">
        <f t="shared" si="4"/>
        <v>0.5555555555555571</v>
      </c>
      <c r="G16" s="19">
        <v>1.471</v>
      </c>
      <c r="H16" s="20">
        <f t="shared" si="0"/>
        <v>-27.35679443240224</v>
      </c>
      <c r="I16" s="20">
        <f t="shared" si="5"/>
        <v>1.801238876846682</v>
      </c>
      <c r="J16" s="37">
        <f t="shared" si="6"/>
        <v>-27</v>
      </c>
      <c r="K16" s="20">
        <f t="shared" si="7"/>
        <v>0.3567944324022392</v>
      </c>
      <c r="L16" s="20">
        <f t="shared" si="8"/>
        <v>1.4444444444444429</v>
      </c>
      <c r="N16" t="s">
        <v>40</v>
      </c>
      <c r="O16" s="15">
        <v>0.009</v>
      </c>
      <c r="P16" s="58"/>
    </row>
    <row r="17" spans="1:16" ht="12.75">
      <c r="A17" s="28">
        <v>-20</v>
      </c>
      <c r="B17" s="28">
        <v>138</v>
      </c>
      <c r="C17" s="17">
        <f t="shared" si="1"/>
        <v>138</v>
      </c>
      <c r="D17" s="17">
        <f t="shared" si="2"/>
        <v>0</v>
      </c>
      <c r="E17" s="18">
        <f t="shared" si="3"/>
        <v>-21.111111111111114</v>
      </c>
      <c r="F17" s="18">
        <f t="shared" si="4"/>
        <v>1.1111111111111143</v>
      </c>
      <c r="G17" s="19">
        <v>1.432</v>
      </c>
      <c r="H17" s="20">
        <f t="shared" si="0"/>
        <v>-20.335926696706395</v>
      </c>
      <c r="I17" s="20">
        <f t="shared" si="5"/>
        <v>0.7751844144047197</v>
      </c>
      <c r="J17" s="37">
        <f t="shared" si="6"/>
        <v>-20</v>
      </c>
      <c r="K17" s="20">
        <f t="shared" si="7"/>
        <v>0.3359266967063945</v>
      </c>
      <c r="L17" s="20">
        <f t="shared" si="8"/>
        <v>1.1111111111111143</v>
      </c>
      <c r="N17" t="s">
        <v>30</v>
      </c>
      <c r="O17" s="15">
        <v>0.249</v>
      </c>
      <c r="P17" s="58"/>
    </row>
    <row r="18" spans="1:16" ht="12.75">
      <c r="A18" s="28">
        <v>-15</v>
      </c>
      <c r="B18" s="28">
        <v>140</v>
      </c>
      <c r="C18" s="17">
        <f t="shared" si="1"/>
        <v>140</v>
      </c>
      <c r="D18" s="17">
        <f t="shared" si="2"/>
        <v>0</v>
      </c>
      <c r="E18" s="18">
        <f t="shared" si="3"/>
        <v>-16.66666666666667</v>
      </c>
      <c r="F18" s="18">
        <f t="shared" si="4"/>
        <v>1.6666666666666714</v>
      </c>
      <c r="G18" s="19">
        <v>1.407</v>
      </c>
      <c r="H18" s="20">
        <f t="shared" si="0"/>
        <v>-15.835370455875761</v>
      </c>
      <c r="I18" s="20">
        <f t="shared" si="5"/>
        <v>0.8312962107909101</v>
      </c>
      <c r="J18" s="37">
        <f t="shared" si="6"/>
        <v>-16</v>
      </c>
      <c r="K18" s="20">
        <f t="shared" si="7"/>
        <v>0.1646295441242387</v>
      </c>
      <c r="L18" s="20">
        <f t="shared" si="8"/>
        <v>0.6666666666666714</v>
      </c>
      <c r="N18" t="s">
        <v>31</v>
      </c>
      <c r="O18" s="15">
        <v>0.454</v>
      </c>
      <c r="P18" s="58"/>
    </row>
    <row r="19" spans="1:16" ht="12.75">
      <c r="A19" s="28">
        <v>-10</v>
      </c>
      <c r="B19" s="28">
        <v>143</v>
      </c>
      <c r="C19" s="17">
        <f t="shared" si="1"/>
        <v>143</v>
      </c>
      <c r="D19" s="17">
        <f t="shared" si="2"/>
        <v>0</v>
      </c>
      <c r="E19" s="18">
        <f t="shared" si="3"/>
        <v>-10</v>
      </c>
      <c r="F19" s="18">
        <f t="shared" si="4"/>
        <v>0</v>
      </c>
      <c r="G19" s="19">
        <v>1.383</v>
      </c>
      <c r="H19" s="20">
        <f t="shared" si="0"/>
        <v>-11.514836464678325</v>
      </c>
      <c r="I19" s="20">
        <f t="shared" si="5"/>
        <v>1.514836464678325</v>
      </c>
      <c r="J19" s="37">
        <f t="shared" si="6"/>
        <v>-11</v>
      </c>
      <c r="K19" s="20">
        <f t="shared" si="7"/>
        <v>0.514836464678325</v>
      </c>
      <c r="L19" s="20">
        <f t="shared" si="8"/>
        <v>1</v>
      </c>
      <c r="N19" t="s">
        <v>32</v>
      </c>
      <c r="O19" s="15">
        <v>0.714</v>
      </c>
      <c r="P19" s="58"/>
    </row>
    <row r="20" spans="1:16" ht="12.75">
      <c r="A20" s="28">
        <v>-5</v>
      </c>
      <c r="B20" s="28">
        <v>145</v>
      </c>
      <c r="C20" s="17">
        <f t="shared" si="1"/>
        <v>145</v>
      </c>
      <c r="D20" s="17">
        <f t="shared" si="2"/>
        <v>0</v>
      </c>
      <c r="E20" s="18">
        <f t="shared" si="3"/>
        <v>-5.555555555555557</v>
      </c>
      <c r="F20" s="18">
        <f t="shared" si="4"/>
        <v>0.5555555555555571</v>
      </c>
      <c r="G20" s="19">
        <v>1.358</v>
      </c>
      <c r="H20" s="20">
        <f t="shared" si="0"/>
        <v>-7.014280223847692</v>
      </c>
      <c r="I20" s="20">
        <f t="shared" si="5"/>
        <v>1.4587246682921347</v>
      </c>
      <c r="J20" s="37">
        <f t="shared" si="6"/>
        <v>-7</v>
      </c>
      <c r="K20" s="20">
        <f t="shared" si="7"/>
        <v>0.014280223847691786</v>
      </c>
      <c r="L20" s="20">
        <f t="shared" si="8"/>
        <v>1.4444444444444429</v>
      </c>
      <c r="N20" t="s">
        <v>33</v>
      </c>
      <c r="O20" s="15">
        <v>0.666</v>
      </c>
      <c r="P20" s="58"/>
    </row>
    <row r="21" spans="1:16" ht="12.75">
      <c r="A21" s="28">
        <v>0</v>
      </c>
      <c r="B21" s="28">
        <v>147</v>
      </c>
      <c r="C21" s="17">
        <f t="shared" si="1"/>
        <v>147</v>
      </c>
      <c r="D21" s="17">
        <f t="shared" si="2"/>
        <v>0</v>
      </c>
      <c r="E21" s="18">
        <f t="shared" si="3"/>
        <v>-1.1111111111111143</v>
      </c>
      <c r="F21" s="18">
        <f t="shared" si="4"/>
        <v>1.1111111111111143</v>
      </c>
      <c r="G21" s="19">
        <v>1.314</v>
      </c>
      <c r="H21" s="20">
        <f t="shared" si="0"/>
        <v>0.9066987600142795</v>
      </c>
      <c r="I21" s="20">
        <f t="shared" si="5"/>
        <v>2.017809871125394</v>
      </c>
      <c r="J21" s="37">
        <f t="shared" si="6"/>
        <v>1</v>
      </c>
      <c r="K21" s="20">
        <f t="shared" si="7"/>
        <v>0.09330123998572049</v>
      </c>
      <c r="L21" s="20">
        <f t="shared" si="8"/>
        <v>2.1111111111111143</v>
      </c>
      <c r="N21" s="1" t="s">
        <v>35</v>
      </c>
      <c r="O21" s="11">
        <f>O17+$O$16</f>
        <v>0.258</v>
      </c>
      <c r="P21" s="58"/>
    </row>
    <row r="22" spans="1:16" ht="12.75">
      <c r="A22" s="28">
        <v>5</v>
      </c>
      <c r="B22" s="28">
        <v>149</v>
      </c>
      <c r="C22" s="17">
        <f t="shared" si="1"/>
        <v>149</v>
      </c>
      <c r="D22" s="17">
        <f t="shared" si="2"/>
        <v>0</v>
      </c>
      <c r="E22" s="18">
        <f t="shared" si="3"/>
        <v>3.3333333333333286</v>
      </c>
      <c r="F22" s="18">
        <f t="shared" si="4"/>
        <v>1.6666666666666714</v>
      </c>
      <c r="G22" s="19">
        <v>1.29</v>
      </c>
      <c r="H22" s="20">
        <f t="shared" si="0"/>
        <v>5.227232751211716</v>
      </c>
      <c r="I22" s="20">
        <f t="shared" si="5"/>
        <v>1.8938994178783872</v>
      </c>
      <c r="J22" s="37">
        <f t="shared" si="6"/>
        <v>5</v>
      </c>
      <c r="K22" s="20">
        <f t="shared" si="7"/>
        <v>0.22723275121171582</v>
      </c>
      <c r="L22" s="20">
        <f t="shared" si="8"/>
        <v>1.6666666666666714</v>
      </c>
      <c r="N22" s="1" t="s">
        <v>36</v>
      </c>
      <c r="O22" s="11">
        <f>O18+$O$16</f>
        <v>0.463</v>
      </c>
      <c r="P22" s="58"/>
    </row>
    <row r="23" spans="1:16" ht="12.75">
      <c r="A23" s="28">
        <v>10</v>
      </c>
      <c r="B23" s="28">
        <v>152</v>
      </c>
      <c r="C23" s="17">
        <f t="shared" si="1"/>
        <v>152</v>
      </c>
      <c r="D23" s="17">
        <f t="shared" si="2"/>
        <v>0</v>
      </c>
      <c r="E23" s="18">
        <f t="shared" si="3"/>
        <v>10</v>
      </c>
      <c r="F23" s="18">
        <f t="shared" si="4"/>
        <v>0</v>
      </c>
      <c r="G23" s="19">
        <v>1.27</v>
      </c>
      <c r="H23" s="20">
        <f t="shared" si="0"/>
        <v>8.82767774387625</v>
      </c>
      <c r="I23" s="20">
        <f t="shared" si="5"/>
        <v>1.1723222561237492</v>
      </c>
      <c r="J23" s="37">
        <f t="shared" si="6"/>
        <v>9</v>
      </c>
      <c r="K23" s="20">
        <f t="shared" si="7"/>
        <v>0.17232225612374918</v>
      </c>
      <c r="L23" s="20">
        <f t="shared" si="8"/>
        <v>1</v>
      </c>
      <c r="N23" s="1" t="s">
        <v>37</v>
      </c>
      <c r="O23" s="11">
        <f>O19+$O$16</f>
        <v>0.723</v>
      </c>
      <c r="P23" s="58"/>
    </row>
    <row r="24" spans="1:16" ht="12.75">
      <c r="A24" s="28">
        <v>15</v>
      </c>
      <c r="B24" s="28">
        <v>154</v>
      </c>
      <c r="C24" s="17">
        <f t="shared" si="1"/>
        <v>154</v>
      </c>
      <c r="D24" s="17">
        <f t="shared" si="2"/>
        <v>0</v>
      </c>
      <c r="E24" s="18">
        <f t="shared" si="3"/>
        <v>14.444444444444443</v>
      </c>
      <c r="F24" s="18">
        <f t="shared" si="4"/>
        <v>0.5555555555555571</v>
      </c>
      <c r="G24" s="19">
        <v>1.241</v>
      </c>
      <c r="H24" s="20">
        <f t="shared" si="0"/>
        <v>14.048322983239785</v>
      </c>
      <c r="I24" s="20">
        <f t="shared" si="5"/>
        <v>0.3961214612046575</v>
      </c>
      <c r="J24" s="37">
        <f t="shared" si="6"/>
        <v>14</v>
      </c>
      <c r="K24" s="20">
        <f t="shared" si="7"/>
        <v>0.048322983239785344</v>
      </c>
      <c r="L24" s="20">
        <f t="shared" si="8"/>
        <v>0.44444444444444287</v>
      </c>
      <c r="N24" s="1" t="s">
        <v>38</v>
      </c>
      <c r="O24" s="11">
        <f>O20+$O$16</f>
        <v>0.675</v>
      </c>
      <c r="P24" s="58"/>
    </row>
    <row r="25" spans="1:12" ht="12.75">
      <c r="A25" s="28">
        <v>20</v>
      </c>
      <c r="B25" s="28">
        <v>156</v>
      </c>
      <c r="C25" s="17">
        <f t="shared" si="1"/>
        <v>156</v>
      </c>
      <c r="D25" s="17">
        <f t="shared" si="2"/>
        <v>0</v>
      </c>
      <c r="E25" s="18">
        <f t="shared" si="3"/>
        <v>18.888888888888886</v>
      </c>
      <c r="F25" s="18">
        <f t="shared" si="4"/>
        <v>1.1111111111111143</v>
      </c>
      <c r="G25" s="19">
        <v>1.217</v>
      </c>
      <c r="H25" s="20">
        <f t="shared" si="0"/>
        <v>18.36885697443722</v>
      </c>
      <c r="I25" s="20">
        <f t="shared" si="5"/>
        <v>0.5200319144516641</v>
      </c>
      <c r="J25" s="37">
        <f t="shared" si="6"/>
        <v>18</v>
      </c>
      <c r="K25" s="20">
        <f t="shared" si="7"/>
        <v>0.36885697443722165</v>
      </c>
      <c r="L25" s="20">
        <f t="shared" si="8"/>
        <v>0.8888888888888857</v>
      </c>
    </row>
    <row r="26" spans="1:12" ht="12.75">
      <c r="A26" s="28">
        <v>25</v>
      </c>
      <c r="B26" s="28">
        <v>158</v>
      </c>
      <c r="C26" s="17">
        <f t="shared" si="1"/>
        <v>158</v>
      </c>
      <c r="D26" s="17">
        <f t="shared" si="2"/>
        <v>0</v>
      </c>
      <c r="E26" s="18">
        <f t="shared" si="3"/>
        <v>23.33333333333333</v>
      </c>
      <c r="F26" s="18">
        <f t="shared" si="4"/>
        <v>1.6666666666666714</v>
      </c>
      <c r="G26" s="19">
        <v>1.182</v>
      </c>
      <c r="H26" s="20">
        <f t="shared" si="0"/>
        <v>24.669635711600165</v>
      </c>
      <c r="I26" s="20">
        <f t="shared" si="5"/>
        <v>1.3363023782668364</v>
      </c>
      <c r="J26" s="37">
        <f t="shared" si="6"/>
        <v>25</v>
      </c>
      <c r="K26" s="20">
        <f t="shared" si="7"/>
        <v>0.330364288399835</v>
      </c>
      <c r="L26" s="20">
        <f t="shared" si="8"/>
        <v>1.6666666666666714</v>
      </c>
    </row>
    <row r="27" spans="1:12" ht="12.75">
      <c r="A27" s="28">
        <v>30</v>
      </c>
      <c r="B27" s="28">
        <v>161</v>
      </c>
      <c r="C27" s="17">
        <f t="shared" si="1"/>
        <v>161</v>
      </c>
      <c r="D27" s="17">
        <f t="shared" si="2"/>
        <v>0</v>
      </c>
      <c r="E27" s="18">
        <f t="shared" si="3"/>
        <v>30</v>
      </c>
      <c r="F27" s="18">
        <f t="shared" si="4"/>
        <v>0</v>
      </c>
      <c r="G27" s="19">
        <v>1.158</v>
      </c>
      <c r="H27" s="20">
        <f t="shared" si="0"/>
        <v>28.9901697027976</v>
      </c>
      <c r="I27" s="20">
        <f t="shared" si="5"/>
        <v>1.0098302972023987</v>
      </c>
      <c r="J27" s="37">
        <f t="shared" si="6"/>
        <v>29</v>
      </c>
      <c r="K27" s="20">
        <f t="shared" si="7"/>
        <v>0.009830297202398697</v>
      </c>
      <c r="L27" s="20">
        <f t="shared" si="8"/>
        <v>1</v>
      </c>
    </row>
    <row r="28" spans="1:12" ht="12.75">
      <c r="A28" s="28">
        <v>35</v>
      </c>
      <c r="B28" s="28">
        <v>163</v>
      </c>
      <c r="C28" s="17">
        <f t="shared" si="1"/>
        <v>163</v>
      </c>
      <c r="D28" s="17">
        <f t="shared" si="2"/>
        <v>0</v>
      </c>
      <c r="E28" s="18">
        <f t="shared" si="3"/>
        <v>34.44444444444444</v>
      </c>
      <c r="F28" s="18">
        <f t="shared" si="4"/>
        <v>0.5555555555555571</v>
      </c>
      <c r="G28" s="19">
        <v>1.129</v>
      </c>
      <c r="H28" s="20">
        <f t="shared" si="0"/>
        <v>34.210814942161164</v>
      </c>
      <c r="I28" s="20">
        <f t="shared" si="5"/>
        <v>0.2336295022832786</v>
      </c>
      <c r="J28" s="37">
        <f t="shared" si="6"/>
        <v>34</v>
      </c>
      <c r="K28" s="20">
        <f t="shared" si="7"/>
        <v>0.21081494216116425</v>
      </c>
      <c r="L28" s="20">
        <f t="shared" si="8"/>
        <v>0.44444444444444287</v>
      </c>
    </row>
    <row r="29" spans="1:12" ht="12.75">
      <c r="A29" s="28">
        <v>40</v>
      </c>
      <c r="B29" s="28">
        <v>165</v>
      </c>
      <c r="C29" s="17">
        <f t="shared" si="1"/>
        <v>165</v>
      </c>
      <c r="D29" s="17">
        <f t="shared" si="2"/>
        <v>0</v>
      </c>
      <c r="E29" s="18">
        <f t="shared" si="3"/>
        <v>38.888888888888886</v>
      </c>
      <c r="F29" s="18">
        <f t="shared" si="4"/>
        <v>1.1111111111111143</v>
      </c>
      <c r="G29" s="19">
        <v>1.104</v>
      </c>
      <c r="H29" s="20">
        <f t="shared" si="0"/>
        <v>38.7113711829918</v>
      </c>
      <c r="I29" s="20">
        <f t="shared" si="5"/>
        <v>0.17751770589708826</v>
      </c>
      <c r="J29" s="37">
        <f t="shared" si="6"/>
        <v>39</v>
      </c>
      <c r="K29" s="20">
        <f t="shared" si="7"/>
        <v>0.28862881700820253</v>
      </c>
      <c r="L29" s="20">
        <f t="shared" si="8"/>
        <v>0.11111111111111427</v>
      </c>
    </row>
    <row r="30" spans="1:12" ht="12.75">
      <c r="A30" s="28">
        <v>45</v>
      </c>
      <c r="B30" s="28">
        <v>167</v>
      </c>
      <c r="C30" s="17">
        <f t="shared" si="1"/>
        <v>167</v>
      </c>
      <c r="D30" s="17">
        <f t="shared" si="2"/>
        <v>0</v>
      </c>
      <c r="E30" s="18">
        <f t="shared" si="3"/>
        <v>43.33333333333334</v>
      </c>
      <c r="F30" s="18">
        <f t="shared" si="4"/>
        <v>1.6666666666666572</v>
      </c>
      <c r="G30" s="19">
        <v>1.07</v>
      </c>
      <c r="H30" s="20">
        <f t="shared" si="0"/>
        <v>44.83212767052149</v>
      </c>
      <c r="I30" s="20">
        <f t="shared" si="5"/>
        <v>1.4987943371881443</v>
      </c>
      <c r="J30" s="37">
        <f t="shared" si="6"/>
        <v>45</v>
      </c>
      <c r="K30" s="20">
        <f t="shared" si="7"/>
        <v>0.16787232947851294</v>
      </c>
      <c r="L30" s="20">
        <f t="shared" si="8"/>
        <v>1.6666666666666572</v>
      </c>
    </row>
    <row r="31" spans="1:12" ht="12.75">
      <c r="A31" s="28">
        <v>50</v>
      </c>
      <c r="B31" s="28">
        <v>170</v>
      </c>
      <c r="C31" s="17">
        <f t="shared" si="1"/>
        <v>170</v>
      </c>
      <c r="D31" s="17">
        <f t="shared" si="2"/>
        <v>0</v>
      </c>
      <c r="E31" s="18">
        <f t="shared" si="3"/>
        <v>50</v>
      </c>
      <c r="F31" s="18">
        <f t="shared" si="4"/>
        <v>0</v>
      </c>
      <c r="G31" s="19">
        <v>1.045</v>
      </c>
      <c r="H31" s="20">
        <f t="shared" si="0"/>
        <v>49.33268391135218</v>
      </c>
      <c r="I31" s="20">
        <f t="shared" si="5"/>
        <v>0.6673160886478229</v>
      </c>
      <c r="J31" s="37">
        <f t="shared" si="6"/>
        <v>49</v>
      </c>
      <c r="K31" s="20">
        <f t="shared" si="7"/>
        <v>0.3326839113521771</v>
      </c>
      <c r="L31" s="20">
        <f t="shared" si="8"/>
        <v>1</v>
      </c>
    </row>
    <row r="32" spans="1:12" ht="12.75">
      <c r="A32" s="28">
        <v>55</v>
      </c>
      <c r="B32" s="28">
        <v>172</v>
      </c>
      <c r="C32" s="17">
        <f t="shared" si="1"/>
        <v>172</v>
      </c>
      <c r="D32" s="17">
        <f t="shared" si="2"/>
        <v>0</v>
      </c>
      <c r="E32" s="18">
        <f t="shared" si="3"/>
        <v>54.44444444444446</v>
      </c>
      <c r="F32" s="18">
        <f t="shared" si="4"/>
        <v>0.5555555555555429</v>
      </c>
      <c r="G32" s="19">
        <v>1.016</v>
      </c>
      <c r="H32" s="20">
        <f t="shared" si="0"/>
        <v>54.55332915071571</v>
      </c>
      <c r="I32" s="20">
        <f t="shared" si="5"/>
        <v>0.10888470627125457</v>
      </c>
      <c r="J32" s="37">
        <f t="shared" si="6"/>
        <v>55</v>
      </c>
      <c r="K32" s="20">
        <f t="shared" si="7"/>
        <v>0.44667084928428835</v>
      </c>
      <c r="L32" s="20">
        <f t="shared" si="8"/>
        <v>0.5555555555555429</v>
      </c>
    </row>
    <row r="33" spans="1:12" ht="12.75">
      <c r="A33" s="28">
        <v>60</v>
      </c>
      <c r="B33" s="28">
        <v>174</v>
      </c>
      <c r="C33" s="17">
        <f t="shared" si="1"/>
        <v>174</v>
      </c>
      <c r="D33" s="17">
        <f t="shared" si="2"/>
        <v>0</v>
      </c>
      <c r="E33" s="18">
        <f t="shared" si="3"/>
        <v>58.888888888888886</v>
      </c>
      <c r="F33" s="18">
        <f t="shared" si="4"/>
        <v>1.1111111111111143</v>
      </c>
      <c r="G33" s="19">
        <v>0.997</v>
      </c>
      <c r="H33" s="20">
        <f t="shared" si="0"/>
        <v>57.97375189374702</v>
      </c>
      <c r="I33" s="20">
        <f t="shared" si="5"/>
        <v>0.9151369951418644</v>
      </c>
      <c r="J33" s="37">
        <f t="shared" si="6"/>
        <v>58</v>
      </c>
      <c r="K33" s="20">
        <f t="shared" si="7"/>
        <v>0.026248106252978687</v>
      </c>
      <c r="L33" s="20">
        <f t="shared" si="8"/>
        <v>0.8888888888888857</v>
      </c>
    </row>
    <row r="34" spans="1:12" ht="12.75">
      <c r="A34" s="28">
        <v>65</v>
      </c>
      <c r="B34" s="28">
        <v>176</v>
      </c>
      <c r="C34" s="17">
        <f t="shared" si="1"/>
        <v>176</v>
      </c>
      <c r="D34" s="17">
        <f t="shared" si="2"/>
        <v>0</v>
      </c>
      <c r="E34" s="18">
        <f t="shared" si="3"/>
        <v>63.33333333333334</v>
      </c>
      <c r="F34" s="18">
        <f t="shared" si="4"/>
        <v>1.6666666666666572</v>
      </c>
      <c r="G34" s="19">
        <v>0.967</v>
      </c>
      <c r="H34" s="20">
        <f t="shared" si="0"/>
        <v>63.37441938274381</v>
      </c>
      <c r="I34" s="20">
        <f t="shared" si="5"/>
        <v>0.041086049410466785</v>
      </c>
      <c r="J34" s="37">
        <f t="shared" si="6"/>
        <v>63</v>
      </c>
      <c r="K34" s="20">
        <f t="shared" si="7"/>
        <v>0.3744193827438096</v>
      </c>
      <c r="L34" s="20">
        <f t="shared" si="8"/>
        <v>0.3333333333333428</v>
      </c>
    </row>
    <row r="35" spans="1:12" ht="12.75">
      <c r="A35" s="28">
        <v>70</v>
      </c>
      <c r="B35" s="28">
        <v>179</v>
      </c>
      <c r="C35" s="17">
        <f t="shared" si="1"/>
        <v>179</v>
      </c>
      <c r="D35" s="17">
        <f t="shared" si="2"/>
        <v>0</v>
      </c>
      <c r="E35" s="18">
        <f t="shared" si="3"/>
        <v>70</v>
      </c>
      <c r="F35" s="18">
        <f t="shared" si="4"/>
        <v>0</v>
      </c>
      <c r="G35" s="19">
        <v>0.928</v>
      </c>
      <c r="H35" s="20">
        <f t="shared" si="0"/>
        <v>70.39528711843963</v>
      </c>
      <c r="I35" s="20">
        <f t="shared" si="5"/>
        <v>0.39528711843962583</v>
      </c>
      <c r="J35" s="37">
        <f t="shared" si="6"/>
        <v>70</v>
      </c>
      <c r="K35" s="20">
        <f t="shared" si="7"/>
        <v>0.39528711843962583</v>
      </c>
      <c r="L35" s="20">
        <f t="shared" si="8"/>
        <v>0</v>
      </c>
    </row>
    <row r="36" spans="1:12" ht="12.75">
      <c r="A36" s="28">
        <v>75</v>
      </c>
      <c r="B36" s="28">
        <v>181</v>
      </c>
      <c r="C36" s="17">
        <f t="shared" si="1"/>
        <v>181</v>
      </c>
      <c r="D36" s="17">
        <f t="shared" si="2"/>
        <v>0</v>
      </c>
      <c r="E36" s="18">
        <f t="shared" si="3"/>
        <v>74.44444444444446</v>
      </c>
      <c r="F36" s="18">
        <f t="shared" si="4"/>
        <v>0.5555555555555429</v>
      </c>
      <c r="G36" s="19">
        <v>0.904</v>
      </c>
      <c r="H36" s="20">
        <f t="shared" si="0"/>
        <v>74.71582110963706</v>
      </c>
      <c r="I36" s="20">
        <f t="shared" si="5"/>
        <v>0.27137666519260506</v>
      </c>
      <c r="J36" s="37">
        <f t="shared" si="6"/>
        <v>75</v>
      </c>
      <c r="K36" s="20">
        <f t="shared" si="7"/>
        <v>0.28417889036293786</v>
      </c>
      <c r="L36" s="20">
        <f t="shared" si="8"/>
        <v>0.5555555555555429</v>
      </c>
    </row>
    <row r="37" spans="1:12" ht="12.75">
      <c r="A37" s="28">
        <v>80</v>
      </c>
      <c r="B37" s="28">
        <v>183</v>
      </c>
      <c r="C37" s="17">
        <f t="shared" si="1"/>
        <v>183</v>
      </c>
      <c r="D37" s="17">
        <f t="shared" si="2"/>
        <v>0</v>
      </c>
      <c r="E37" s="18">
        <f t="shared" si="3"/>
        <v>78.88888888888889</v>
      </c>
      <c r="F37" s="18">
        <f t="shared" si="4"/>
        <v>1.1111111111111143</v>
      </c>
      <c r="G37" s="19">
        <v>0.879</v>
      </c>
      <c r="H37" s="20">
        <f t="shared" si="0"/>
        <v>79.21637735046772</v>
      </c>
      <c r="I37" s="20">
        <f t="shared" si="5"/>
        <v>0.32748846157883804</v>
      </c>
      <c r="J37" s="37">
        <f t="shared" si="6"/>
        <v>79</v>
      </c>
      <c r="K37" s="20">
        <f t="shared" si="7"/>
        <v>0.21637735046772377</v>
      </c>
      <c r="L37" s="20">
        <f t="shared" si="8"/>
        <v>0.11111111111111427</v>
      </c>
    </row>
    <row r="38" spans="1:12" ht="12.75">
      <c r="A38" s="28">
        <v>85</v>
      </c>
      <c r="B38" s="28">
        <v>185</v>
      </c>
      <c r="C38" s="17">
        <f t="shared" si="1"/>
        <v>185</v>
      </c>
      <c r="D38" s="17">
        <f t="shared" si="2"/>
        <v>0</v>
      </c>
      <c r="E38" s="18">
        <f t="shared" si="3"/>
        <v>83.33333333333334</v>
      </c>
      <c r="F38" s="18">
        <f t="shared" si="4"/>
        <v>1.6666666666666572</v>
      </c>
      <c r="G38" s="19">
        <v>0.85</v>
      </c>
      <c r="H38" s="20">
        <f t="shared" si="0"/>
        <v>84.43702258983129</v>
      </c>
      <c r="I38" s="20">
        <f t="shared" si="5"/>
        <v>1.103689256497944</v>
      </c>
      <c r="J38" s="37">
        <f t="shared" si="6"/>
        <v>84</v>
      </c>
      <c r="K38" s="20">
        <f t="shared" si="7"/>
        <v>0.4370225898312867</v>
      </c>
      <c r="L38" s="20">
        <f t="shared" si="8"/>
        <v>0.6666666666666572</v>
      </c>
    </row>
    <row r="39" spans="1:12" ht="12.75">
      <c r="A39" s="29">
        <v>90</v>
      </c>
      <c r="B39" s="29">
        <v>188</v>
      </c>
      <c r="C39" s="21">
        <f t="shared" si="1"/>
        <v>188</v>
      </c>
      <c r="D39" s="21">
        <f t="shared" si="2"/>
        <v>0</v>
      </c>
      <c r="E39" s="22">
        <f t="shared" si="3"/>
        <v>90</v>
      </c>
      <c r="F39" s="22">
        <f t="shared" si="4"/>
        <v>0</v>
      </c>
      <c r="G39" s="23">
        <v>0.821</v>
      </c>
      <c r="H39" s="24">
        <f t="shared" si="0"/>
        <v>89.65766782919485</v>
      </c>
      <c r="I39" s="24">
        <f t="shared" si="5"/>
        <v>0.3423321708051503</v>
      </c>
      <c r="J39" s="38">
        <f t="shared" si="6"/>
        <v>90</v>
      </c>
      <c r="K39" s="24">
        <f t="shared" si="7"/>
        <v>0.3423321708051503</v>
      </c>
      <c r="L39" s="24">
        <f t="shared" si="8"/>
        <v>0</v>
      </c>
    </row>
    <row r="40" spans="1:13" ht="12.7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6:12" ht="12.75">
      <c r="F41" s="1" t="s">
        <v>47</v>
      </c>
      <c r="I41" s="1" t="s">
        <v>19</v>
      </c>
      <c r="J41" s="1"/>
      <c r="K41" s="1" t="s">
        <v>19</v>
      </c>
      <c r="L41" s="1" t="s">
        <v>46</v>
      </c>
    </row>
    <row r="42" spans="6:12" ht="12.75">
      <c r="F42" s="12">
        <f>MAX(F3:F39)</f>
        <v>1.6666666666666714</v>
      </c>
      <c r="I42" s="11">
        <f>SUM(I3:I39)/COUNT(I3:I39)</f>
        <v>0.8852264581969451</v>
      </c>
      <c r="J42" s="11"/>
      <c r="K42" s="11">
        <f>SUM(K3:K39)/COUNT(K3:K39)</f>
        <v>0.245275209090019</v>
      </c>
      <c r="L42" s="11">
        <f>SUM(L3:L39)/COUNT(L3:L39)</f>
        <v>0.8978978978978976</v>
      </c>
    </row>
    <row r="45" spans="8:12" ht="12.75">
      <c r="H45" s="1" t="s">
        <v>14</v>
      </c>
      <c r="I45" s="6"/>
      <c r="J45" s="6"/>
      <c r="K45" s="6"/>
      <c r="L45" s="6"/>
    </row>
    <row r="46" spans="8:12" ht="12.75">
      <c r="H46" s="8">
        <f>CORREL(E3:E39,G3:G39)</f>
        <v>-0.9997908635985083</v>
      </c>
      <c r="I46" s="10"/>
      <c r="J46" s="10"/>
      <c r="K46" s="10"/>
      <c r="L46" s="10"/>
    </row>
    <row r="47" spans="9:12" ht="12.75">
      <c r="I47" s="6"/>
      <c r="J47" s="6"/>
      <c r="K47" s="6"/>
      <c r="L47" s="6"/>
    </row>
    <row r="48" spans="8:12" ht="12.75">
      <c r="H48" s="1" t="s">
        <v>15</v>
      </c>
      <c r="I48" s="60" t="s">
        <v>24</v>
      </c>
      <c r="J48" s="33"/>
      <c r="K48" s="33"/>
      <c r="L48" s="33"/>
    </row>
    <row r="49" spans="8:12" ht="12.75">
      <c r="H49" s="1">
        <f>SLOPE(E3:E39,G3:G39)</f>
        <v>-180.0222496332263</v>
      </c>
      <c r="I49" s="60"/>
      <c r="J49" s="33"/>
      <c r="K49" s="33"/>
      <c r="L49" s="33"/>
    </row>
    <row r="50" spans="8:12" ht="12.75">
      <c r="H50" s="1" t="s">
        <v>16</v>
      </c>
      <c r="I50" s="60"/>
      <c r="J50" s="33"/>
      <c r="K50" s="33"/>
      <c r="L50" s="33"/>
    </row>
    <row r="51" spans="8:12" ht="12.75">
      <c r="H51" s="1">
        <f>INTERCEPT(E3:E39,G3:G39)</f>
        <v>237.45593477807364</v>
      </c>
      <c r="I51" s="60"/>
      <c r="J51" s="33"/>
      <c r="K51" s="33"/>
      <c r="L51" s="33"/>
    </row>
    <row r="52" spans="9:12" ht="12.75">
      <c r="I52" s="6"/>
      <c r="J52" s="6"/>
      <c r="K52" s="6"/>
      <c r="L52" s="6"/>
    </row>
  </sheetData>
  <mergeCells count="5">
    <mergeCell ref="P4:P6"/>
    <mergeCell ref="P8:P10"/>
    <mergeCell ref="N1:P1"/>
    <mergeCell ref="I48:I51"/>
    <mergeCell ref="P13:P24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18">
      <selection activeCell="C2" sqref="C2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13.7109375" style="0" bestFit="1" customWidth="1"/>
    <col min="4" max="4" width="17.57421875" style="0" bestFit="1" customWidth="1"/>
    <col min="5" max="5" width="8.7109375" style="0" bestFit="1" customWidth="1"/>
    <col min="6" max="6" width="28.28125" style="0" bestFit="1" customWidth="1"/>
    <col min="7" max="7" width="14.57421875" style="0" bestFit="1" customWidth="1"/>
    <col min="8" max="8" width="13.7109375" style="0" customWidth="1"/>
    <col min="9" max="9" width="17.8515625" style="0" bestFit="1" customWidth="1"/>
  </cols>
  <sheetData>
    <row r="1" spans="1:6" ht="12.75">
      <c r="A1" s="13" t="s">
        <v>53</v>
      </c>
      <c r="B1">
        <f>Intro!O21</f>
        <v>0.258</v>
      </c>
      <c r="C1" s="57" t="s">
        <v>58</v>
      </c>
      <c r="D1" s="57"/>
      <c r="E1" s="57"/>
      <c r="F1" s="5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-87</v>
      </c>
      <c r="C5" s="53">
        <f>ABS(A5-B5)</f>
        <v>3</v>
      </c>
      <c r="D5" s="53">
        <f>B5+90</f>
        <v>3</v>
      </c>
      <c r="E5" s="51">
        <f>$B$1*Intro!$O$13*Intro!$O$14*SIN(RADIANS(D5))</f>
        <v>0.013246125853176598</v>
      </c>
      <c r="F5" s="48">
        <v>-90</v>
      </c>
      <c r="G5" s="49">
        <v>-87</v>
      </c>
      <c r="H5" s="53">
        <f>ABS(A5-G5)</f>
        <v>3</v>
      </c>
      <c r="I5" s="53">
        <f>G5+90</f>
        <v>3</v>
      </c>
      <c r="J5" s="51">
        <f>$B$1*Intro!$O$13*Intro!$O$14*SIN(RADIANS(I5))</f>
        <v>0.013246125853176598</v>
      </c>
    </row>
    <row r="6" spans="1:10" ht="12.75">
      <c r="A6" s="56">
        <v>-85</v>
      </c>
      <c r="B6" s="41">
        <v>-84</v>
      </c>
      <c r="C6" s="53">
        <f aca="true" t="shared" si="0" ref="C6:C41">ABS(A6-B6)</f>
        <v>1</v>
      </c>
      <c r="D6" s="53">
        <f aca="true" t="shared" si="1" ref="D6:D41">B6+90</f>
        <v>6</v>
      </c>
      <c r="E6" s="51">
        <f>$B$1*Intro!$O$13*Intro!$O$14*SIN(RADIANS(D6))</f>
        <v>0.026455944996116556</v>
      </c>
      <c r="F6" s="48">
        <v>-87</v>
      </c>
      <c r="G6" s="49">
        <v>-86</v>
      </c>
      <c r="H6" s="53">
        <f aca="true" t="shared" si="2" ref="H6:H41">ABS(A6-G6)</f>
        <v>1</v>
      </c>
      <c r="I6" s="53">
        <f aca="true" t="shared" si="3" ref="I6:I41">G6+90</f>
        <v>4</v>
      </c>
      <c r="J6" s="51">
        <f>$B$1*Intro!$O$13*Intro!$O$14*SIN(RADIANS(I6))</f>
        <v>0.017655223991690627</v>
      </c>
    </row>
    <row r="7" spans="1:10" ht="12.75">
      <c r="A7" s="56">
        <v>-80</v>
      </c>
      <c r="B7" s="41">
        <v>-79</v>
      </c>
      <c r="C7" s="53">
        <f t="shared" si="0"/>
        <v>1</v>
      </c>
      <c r="D7" s="53">
        <f t="shared" si="1"/>
        <v>11</v>
      </c>
      <c r="E7" s="51">
        <f>$B$1*Intro!$O$13*Intro!$O$14*SIN(RADIANS(D7))</f>
        <v>0.04829337511181273</v>
      </c>
      <c r="F7" s="48">
        <v>-82</v>
      </c>
      <c r="G7" s="49">
        <v>-81</v>
      </c>
      <c r="H7" s="53">
        <f t="shared" si="2"/>
        <v>1</v>
      </c>
      <c r="I7" s="53">
        <f t="shared" si="3"/>
        <v>9</v>
      </c>
      <c r="J7" s="51">
        <f>$B$1*Intro!$O$13*Intro!$O$14*SIN(RADIANS(I7))</f>
        <v>0.03959325023275235</v>
      </c>
    </row>
    <row r="8" spans="1:10" ht="12.75">
      <c r="A8" s="56">
        <v>-75</v>
      </c>
      <c r="B8" s="41">
        <v>-74</v>
      </c>
      <c r="C8" s="53">
        <f t="shared" si="0"/>
        <v>1</v>
      </c>
      <c r="D8" s="53">
        <f t="shared" si="1"/>
        <v>16</v>
      </c>
      <c r="E8" s="51">
        <f>$B$1*Intro!$O$13*Intro!$O$14*SIN(RADIANS(D8))</f>
        <v>0.06976326348257085</v>
      </c>
      <c r="F8" s="48">
        <v>-78</v>
      </c>
      <c r="G8" s="49">
        <v>-76</v>
      </c>
      <c r="H8" s="53">
        <f t="shared" si="2"/>
        <v>1</v>
      </c>
      <c r="I8" s="53">
        <f t="shared" si="3"/>
        <v>14</v>
      </c>
      <c r="J8" s="51">
        <f>$B$1*Intro!$O$13*Intro!$O$14*SIN(RADIANS(I8))</f>
        <v>0.0612299479324847</v>
      </c>
    </row>
    <row r="9" spans="1:10" ht="12.75">
      <c r="A9" s="56">
        <v>-70</v>
      </c>
      <c r="B9" s="41">
        <v>-68</v>
      </c>
      <c r="C9" s="53">
        <f t="shared" si="0"/>
        <v>2</v>
      </c>
      <c r="D9" s="53">
        <f t="shared" si="1"/>
        <v>22</v>
      </c>
      <c r="E9" s="51">
        <f>$B$1*Intro!$O$13*Intro!$O$14*SIN(RADIANS(D9))</f>
        <v>0.09481217958038049</v>
      </c>
      <c r="F9" s="48">
        <v>-72</v>
      </c>
      <c r="G9" s="49">
        <v>-70</v>
      </c>
      <c r="H9" s="53">
        <f t="shared" si="2"/>
        <v>0</v>
      </c>
      <c r="I9" s="53">
        <f t="shared" si="3"/>
        <v>20</v>
      </c>
      <c r="J9" s="51">
        <f>$B$1*Intro!$O$13*Intro!$O$14*SIN(RADIANS(I9))</f>
        <v>0.0865646142354401</v>
      </c>
    </row>
    <row r="10" spans="1:10" ht="12.75">
      <c r="A10" s="56">
        <v>-65</v>
      </c>
      <c r="B10" s="41">
        <v>-63</v>
      </c>
      <c r="C10" s="53">
        <f t="shared" si="0"/>
        <v>2</v>
      </c>
      <c r="D10" s="53">
        <f t="shared" si="1"/>
        <v>27</v>
      </c>
      <c r="E10" s="51">
        <f>$B$1*Intro!$O$13*Intro!$O$14*SIN(RADIANS(D10))</f>
        <v>0.1149040875030798</v>
      </c>
      <c r="F10" s="48">
        <v>-67</v>
      </c>
      <c r="G10" s="49">
        <v>-65</v>
      </c>
      <c r="H10" s="53">
        <f t="shared" si="2"/>
        <v>0</v>
      </c>
      <c r="I10" s="53">
        <f t="shared" si="3"/>
        <v>25</v>
      </c>
      <c r="J10" s="51">
        <f>$B$1*Intro!$O$13*Intro!$O$14*SIN(RADIANS(I10))</f>
        <v>0.10696383681004755</v>
      </c>
    </row>
    <row r="11" spans="1:10" ht="12.75">
      <c r="A11" s="56">
        <v>-60</v>
      </c>
      <c r="B11" s="41">
        <v>-59</v>
      </c>
      <c r="C11" s="53">
        <f t="shared" si="0"/>
        <v>1</v>
      </c>
      <c r="D11" s="53">
        <f t="shared" si="1"/>
        <v>31</v>
      </c>
      <c r="E11" s="51">
        <f>$B$1*Intro!$O$13*Intro!$O$14*SIN(RADIANS(D11))</f>
        <v>0.13035510668358488</v>
      </c>
      <c r="F11" s="48">
        <v>-62</v>
      </c>
      <c r="G11" s="49">
        <v>-61</v>
      </c>
      <c r="H11" s="53">
        <f t="shared" si="2"/>
        <v>1</v>
      </c>
      <c r="I11" s="53">
        <f t="shared" si="3"/>
        <v>29</v>
      </c>
      <c r="J11" s="51">
        <f>$B$1*Intro!$O$13*Intro!$O$14*SIN(RADIANS(I11))</f>
        <v>0.12270434526510741</v>
      </c>
    </row>
    <row r="12" spans="1:10" ht="12.75">
      <c r="A12" s="56">
        <v>-55</v>
      </c>
      <c r="B12" s="41">
        <v>-54</v>
      </c>
      <c r="C12" s="53">
        <f t="shared" si="0"/>
        <v>1</v>
      </c>
      <c r="D12" s="53">
        <f t="shared" si="1"/>
        <v>36</v>
      </c>
      <c r="E12" s="51">
        <f>$B$1*Intro!$O$13*Intro!$O$14*SIN(RADIANS(D12))</f>
        <v>0.14876727178472035</v>
      </c>
      <c r="F12" s="48">
        <v>-56</v>
      </c>
      <c r="G12" s="49">
        <v>-54</v>
      </c>
      <c r="H12" s="53">
        <f t="shared" si="2"/>
        <v>1</v>
      </c>
      <c r="I12" s="53">
        <f t="shared" si="3"/>
        <v>36</v>
      </c>
      <c r="J12" s="51">
        <f>$B$1*Intro!$O$13*Intro!$O$14*SIN(RADIANS(I12))</f>
        <v>0.14876727178472035</v>
      </c>
    </row>
    <row r="13" spans="1:10" ht="12.75">
      <c r="A13" s="56">
        <v>-50</v>
      </c>
      <c r="B13" s="41">
        <v>-49</v>
      </c>
      <c r="C13" s="53">
        <f t="shared" si="0"/>
        <v>1</v>
      </c>
      <c r="D13" s="53">
        <f t="shared" si="1"/>
        <v>41</v>
      </c>
      <c r="E13" s="51">
        <f>$B$1*Intro!$O$13*Intro!$O$14*SIN(RADIANS(D13))</f>
        <v>0.1660472281194394</v>
      </c>
      <c r="F13" s="48">
        <v>-51</v>
      </c>
      <c r="G13" s="49">
        <v>-51</v>
      </c>
      <c r="H13" s="53">
        <f t="shared" si="2"/>
        <v>1</v>
      </c>
      <c r="I13" s="53">
        <f t="shared" si="3"/>
        <v>39</v>
      </c>
      <c r="J13" s="51">
        <f>$B$1*Intro!$O$13*Intro!$O$14*SIN(RADIANS(I13))</f>
        <v>0.15927973233393175</v>
      </c>
    </row>
    <row r="14" spans="1:10" ht="12.75">
      <c r="A14" s="56">
        <v>-45</v>
      </c>
      <c r="B14" s="41">
        <v>-45</v>
      </c>
      <c r="C14" s="53">
        <f t="shared" si="0"/>
        <v>0</v>
      </c>
      <c r="D14" s="53">
        <f t="shared" si="1"/>
        <v>45</v>
      </c>
      <c r="E14" s="51">
        <f>$B$1*Intro!$O$13*Intro!$O$14*SIN(RADIANS(D14))</f>
        <v>0.17896731210475278</v>
      </c>
      <c r="F14" s="48">
        <v>-47</v>
      </c>
      <c r="G14" s="49">
        <v>-47</v>
      </c>
      <c r="H14" s="53">
        <f t="shared" si="2"/>
        <v>2</v>
      </c>
      <c r="I14" s="53">
        <f t="shared" si="3"/>
        <v>43</v>
      </c>
      <c r="J14" s="51">
        <f>$B$1*Intro!$O$13*Intro!$O$14*SIN(RADIANS(I14))</f>
        <v>0.17261242093509824</v>
      </c>
    </row>
    <row r="15" spans="1:10" ht="12.75">
      <c r="A15" s="56">
        <v>-40</v>
      </c>
      <c r="B15" s="41">
        <v>-39</v>
      </c>
      <c r="C15" s="53">
        <f t="shared" si="0"/>
        <v>1</v>
      </c>
      <c r="D15" s="53">
        <f t="shared" si="1"/>
        <v>51</v>
      </c>
      <c r="E15" s="51">
        <f>$B$1*Intro!$O$13*Intro!$O$14*SIN(RADIANS(D15))</f>
        <v>0.1966940885528364</v>
      </c>
      <c r="F15" s="48">
        <v>-41</v>
      </c>
      <c r="G15" s="49">
        <v>-40</v>
      </c>
      <c r="H15" s="53">
        <f t="shared" si="2"/>
        <v>0</v>
      </c>
      <c r="I15" s="53">
        <f t="shared" si="3"/>
        <v>50</v>
      </c>
      <c r="J15" s="51">
        <f>$B$1*Intro!$O$13*Intro!$O$14*SIN(RADIANS(I15))</f>
        <v>0.19388431646452708</v>
      </c>
    </row>
    <row r="16" spans="1:10" ht="12.75">
      <c r="A16" s="56">
        <v>-35</v>
      </c>
      <c r="B16" s="41">
        <v>-35</v>
      </c>
      <c r="C16" s="53">
        <f t="shared" si="0"/>
        <v>0</v>
      </c>
      <c r="D16" s="53">
        <f t="shared" si="1"/>
        <v>55</v>
      </c>
      <c r="E16" s="51">
        <f>$B$1*Intro!$O$13*Intro!$O$14*SIN(RADIANS(D16))</f>
        <v>0.20732574410545523</v>
      </c>
      <c r="F16" s="48">
        <v>-36</v>
      </c>
      <c r="G16" s="49">
        <v>-35</v>
      </c>
      <c r="H16" s="53">
        <f t="shared" si="2"/>
        <v>0</v>
      </c>
      <c r="I16" s="53">
        <f t="shared" si="3"/>
        <v>55</v>
      </c>
      <c r="J16" s="51">
        <f>$B$1*Intro!$O$13*Intro!$O$14*SIN(RADIANS(I16))</f>
        <v>0.20732574410545523</v>
      </c>
    </row>
    <row r="17" spans="1:10" ht="12.75">
      <c r="A17" s="56">
        <v>-30</v>
      </c>
      <c r="B17" s="41">
        <v>-29</v>
      </c>
      <c r="C17" s="53">
        <f t="shared" si="0"/>
        <v>1</v>
      </c>
      <c r="D17" s="53">
        <f t="shared" si="1"/>
        <v>61</v>
      </c>
      <c r="E17" s="51">
        <f>$B$1*Intro!$O$13*Intro!$O$14*SIN(RADIANS(D17))</f>
        <v>0.22136449863756677</v>
      </c>
      <c r="F17" s="48">
        <v>-32</v>
      </c>
      <c r="G17" s="49">
        <v>-31</v>
      </c>
      <c r="H17" s="53">
        <f t="shared" si="2"/>
        <v>1</v>
      </c>
      <c r="I17" s="53">
        <f t="shared" si="3"/>
        <v>59</v>
      </c>
      <c r="J17" s="51">
        <f>$B$1*Intro!$O$13*Intro!$O$14*SIN(RADIANS(I17))</f>
        <v>0.21694732947310322</v>
      </c>
    </row>
    <row r="18" spans="1:10" ht="12.75">
      <c r="A18" s="56">
        <v>-25</v>
      </c>
      <c r="B18" s="41">
        <v>-24</v>
      </c>
      <c r="C18" s="53">
        <f t="shared" si="0"/>
        <v>1</v>
      </c>
      <c r="D18" s="53">
        <f t="shared" si="1"/>
        <v>66</v>
      </c>
      <c r="E18" s="51">
        <f>$B$1*Intro!$O$13*Intro!$O$14*SIN(RADIANS(D18))</f>
        <v>0.23121652823842698</v>
      </c>
      <c r="F18" s="48">
        <v>-25</v>
      </c>
      <c r="G18" s="49">
        <v>-24</v>
      </c>
      <c r="H18" s="53">
        <f t="shared" si="2"/>
        <v>1</v>
      </c>
      <c r="I18" s="53">
        <f t="shared" si="3"/>
        <v>66</v>
      </c>
      <c r="J18" s="51">
        <f>$B$1*Intro!$O$13*Intro!$O$14*SIN(RADIANS(I18))</f>
        <v>0.23121652823842698</v>
      </c>
    </row>
    <row r="19" spans="1:10" ht="12.75">
      <c r="A19" s="56">
        <v>-20</v>
      </c>
      <c r="B19" s="41">
        <v>-20</v>
      </c>
      <c r="C19" s="53">
        <f t="shared" si="0"/>
        <v>0</v>
      </c>
      <c r="D19" s="53">
        <f t="shared" si="1"/>
        <v>70</v>
      </c>
      <c r="E19" s="51">
        <f>$B$1*Intro!$O$13*Intro!$O$14*SIN(RADIANS(D19))</f>
        <v>0.2378343229356718</v>
      </c>
      <c r="F19" s="48">
        <v>-21</v>
      </c>
      <c r="G19" s="49">
        <v>-20</v>
      </c>
      <c r="H19" s="53">
        <f t="shared" si="2"/>
        <v>0</v>
      </c>
      <c r="I19" s="53">
        <f t="shared" si="3"/>
        <v>70</v>
      </c>
      <c r="J19" s="51">
        <f>$B$1*Intro!$O$13*Intro!$O$14*SIN(RADIANS(I19))</f>
        <v>0.2378343229356718</v>
      </c>
    </row>
    <row r="20" spans="1:10" ht="12.75">
      <c r="A20" s="56">
        <v>-15</v>
      </c>
      <c r="B20" s="41">
        <v>-16</v>
      </c>
      <c r="C20" s="53">
        <f t="shared" si="0"/>
        <v>1</v>
      </c>
      <c r="D20" s="53">
        <f t="shared" si="1"/>
        <v>74</v>
      </c>
      <c r="E20" s="51">
        <f>$B$1*Intro!$O$13*Intro!$O$14*SIN(RADIANS(D20))</f>
        <v>0.2432934127185966</v>
      </c>
      <c r="F20" s="48">
        <v>-16</v>
      </c>
      <c r="G20" s="49">
        <v>-16</v>
      </c>
      <c r="H20" s="53">
        <f t="shared" si="2"/>
        <v>1</v>
      </c>
      <c r="I20" s="53">
        <f t="shared" si="3"/>
        <v>74</v>
      </c>
      <c r="J20" s="51">
        <f>$B$1*Intro!$O$13*Intro!$O$14*SIN(RADIANS(I20))</f>
        <v>0.2432934127185966</v>
      </c>
    </row>
    <row r="21" spans="1:10" ht="12.75">
      <c r="A21" s="56">
        <v>-10</v>
      </c>
      <c r="B21" s="41">
        <v>-9</v>
      </c>
      <c r="C21" s="53">
        <f t="shared" si="0"/>
        <v>1</v>
      </c>
      <c r="D21" s="53">
        <f t="shared" si="1"/>
        <v>81</v>
      </c>
      <c r="E21" s="51">
        <f>$B$1*Intro!$O$13*Intro!$O$14*SIN(RADIANS(D21))</f>
        <v>0.24998194362794818</v>
      </c>
      <c r="F21" s="48">
        <v>-11</v>
      </c>
      <c r="G21" s="49">
        <v>-12</v>
      </c>
      <c r="H21" s="53">
        <f t="shared" si="2"/>
        <v>2</v>
      </c>
      <c r="I21" s="53">
        <f t="shared" si="3"/>
        <v>78</v>
      </c>
      <c r="J21" s="51">
        <f>$B$1*Intro!$O$13*Intro!$O$14*SIN(RADIANS(I21))</f>
        <v>0.24756720145052472</v>
      </c>
    </row>
    <row r="22" spans="1:10" ht="12.75">
      <c r="A22" s="56">
        <v>-5</v>
      </c>
      <c r="B22" s="41">
        <v>-5</v>
      </c>
      <c r="C22" s="53">
        <f t="shared" si="0"/>
        <v>0</v>
      </c>
      <c r="D22" s="53">
        <f t="shared" si="1"/>
        <v>85</v>
      </c>
      <c r="E22" s="51">
        <f>$B$1*Intro!$O$13*Intro!$O$14*SIN(RADIANS(D22))</f>
        <v>0.2521348856976246</v>
      </c>
      <c r="F22" s="48">
        <v>-5</v>
      </c>
      <c r="G22" s="49">
        <v>-4</v>
      </c>
      <c r="H22" s="53">
        <f t="shared" si="2"/>
        <v>1</v>
      </c>
      <c r="I22" s="53">
        <f t="shared" si="3"/>
        <v>86</v>
      </c>
      <c r="J22" s="51">
        <f>$B$1*Intro!$O$13*Intro!$O$14*SIN(RADIANS(I22))</f>
        <v>0.25248146599266097</v>
      </c>
    </row>
    <row r="23" spans="1:10" ht="12.75">
      <c r="A23" s="56">
        <v>0</v>
      </c>
      <c r="B23" s="41">
        <v>-1</v>
      </c>
      <c r="C23" s="53">
        <f t="shared" si="0"/>
        <v>1</v>
      </c>
      <c r="D23" s="53">
        <f t="shared" si="1"/>
        <v>89</v>
      </c>
      <c r="E23" s="51">
        <f>$B$1*Intro!$O$13*Intro!$O$14*SIN(RADIANS(D23))</f>
        <v>0.2530594519486923</v>
      </c>
      <c r="F23" s="48">
        <v>-1</v>
      </c>
      <c r="G23" s="49">
        <v>0</v>
      </c>
      <c r="H23" s="53">
        <f t="shared" si="2"/>
        <v>0</v>
      </c>
      <c r="I23" s="53">
        <f t="shared" si="3"/>
        <v>90</v>
      </c>
      <c r="J23" s="51">
        <f>$B$1*Intro!$O$13*Intro!$O$14*SIN(RADIANS(I23))</f>
        <v>0.253098</v>
      </c>
    </row>
    <row r="24" spans="1:10" ht="12.75">
      <c r="A24" s="56">
        <v>5</v>
      </c>
      <c r="B24" s="41">
        <v>5</v>
      </c>
      <c r="C24" s="53">
        <f t="shared" si="0"/>
        <v>0</v>
      </c>
      <c r="D24" s="53">
        <f t="shared" si="1"/>
        <v>95</v>
      </c>
      <c r="E24" s="51">
        <f>$B$1*Intro!$O$13*Intro!$O$14*SIN(RADIANS(D24))</f>
        <v>0.2521348856976246</v>
      </c>
      <c r="F24" s="48">
        <v>5</v>
      </c>
      <c r="G24" s="49">
        <v>5</v>
      </c>
      <c r="H24" s="53">
        <f t="shared" si="2"/>
        <v>0</v>
      </c>
      <c r="I24" s="53">
        <f t="shared" si="3"/>
        <v>95</v>
      </c>
      <c r="J24" s="51">
        <f>$B$1*Intro!$O$13*Intro!$O$14*SIN(RADIANS(I24))</f>
        <v>0.2521348856976246</v>
      </c>
    </row>
    <row r="25" spans="1:10" ht="12.75">
      <c r="A25" s="56">
        <v>10</v>
      </c>
      <c r="B25" s="41">
        <v>10</v>
      </c>
      <c r="C25" s="53">
        <f t="shared" si="0"/>
        <v>0</v>
      </c>
      <c r="D25" s="53">
        <f t="shared" si="1"/>
        <v>100</v>
      </c>
      <c r="E25" s="51">
        <f>$B$1*Intro!$O$13*Intro!$O$14*SIN(RADIANS(D25))</f>
        <v>0.2492528726718838</v>
      </c>
      <c r="F25" s="48">
        <v>10</v>
      </c>
      <c r="G25" s="49">
        <v>11</v>
      </c>
      <c r="H25" s="53">
        <f t="shared" si="2"/>
        <v>1</v>
      </c>
      <c r="I25" s="53">
        <f t="shared" si="3"/>
        <v>101</v>
      </c>
      <c r="J25" s="51">
        <f>$B$1*Intro!$O$13*Intro!$O$14*SIN(RADIANS(I25))</f>
        <v>0.24844787687623685</v>
      </c>
    </row>
    <row r="26" spans="1:10" ht="12.75">
      <c r="A26" s="56">
        <v>15</v>
      </c>
      <c r="B26" s="41">
        <v>15</v>
      </c>
      <c r="C26" s="53">
        <f t="shared" si="0"/>
        <v>0</v>
      </c>
      <c r="D26" s="53">
        <f t="shared" si="1"/>
        <v>105</v>
      </c>
      <c r="E26" s="51">
        <f>$B$1*Intro!$O$13*Intro!$O$14*SIN(RADIANS(D26))</f>
        <v>0.2444738947821106</v>
      </c>
      <c r="F26" s="48">
        <v>15</v>
      </c>
      <c r="G26" s="49">
        <v>14</v>
      </c>
      <c r="H26" s="53">
        <f t="shared" si="2"/>
        <v>1</v>
      </c>
      <c r="I26" s="53">
        <f t="shared" si="3"/>
        <v>104</v>
      </c>
      <c r="J26" s="51">
        <f>$B$1*Intro!$O$13*Intro!$O$14*SIN(RADIANS(I26))</f>
        <v>0.24557990772900215</v>
      </c>
    </row>
    <row r="27" spans="1:10" ht="12.75">
      <c r="A27" s="56">
        <v>20</v>
      </c>
      <c r="B27" s="41">
        <v>20</v>
      </c>
      <c r="C27" s="53">
        <f t="shared" si="0"/>
        <v>0</v>
      </c>
      <c r="D27" s="53">
        <f t="shared" si="1"/>
        <v>110</v>
      </c>
      <c r="E27" s="51">
        <f>$B$1*Intro!$O$13*Intro!$O$14*SIN(RADIANS(D27))</f>
        <v>0.23783432293567183</v>
      </c>
      <c r="F27" s="48">
        <v>20</v>
      </c>
      <c r="G27" s="49">
        <v>20</v>
      </c>
      <c r="H27" s="53">
        <f t="shared" si="2"/>
        <v>0</v>
      </c>
      <c r="I27" s="53">
        <f t="shared" si="3"/>
        <v>110</v>
      </c>
      <c r="J27" s="51">
        <f>$B$1*Intro!$O$13*Intro!$O$14*SIN(RADIANS(I27))</f>
        <v>0.23783432293567183</v>
      </c>
    </row>
    <row r="28" spans="1:10" ht="12.75">
      <c r="A28" s="56">
        <v>25</v>
      </c>
      <c r="B28" s="41">
        <v>24</v>
      </c>
      <c r="C28" s="53">
        <f t="shared" si="0"/>
        <v>1</v>
      </c>
      <c r="D28" s="53">
        <f t="shared" si="1"/>
        <v>114</v>
      </c>
      <c r="E28" s="51">
        <f>$B$1*Intro!$O$13*Intro!$O$14*SIN(RADIANS(D28))</f>
        <v>0.23121652823842698</v>
      </c>
      <c r="F28" s="48">
        <v>24</v>
      </c>
      <c r="G28" s="49">
        <v>24</v>
      </c>
      <c r="H28" s="53">
        <f t="shared" si="2"/>
        <v>1</v>
      </c>
      <c r="I28" s="53">
        <f t="shared" si="3"/>
        <v>114</v>
      </c>
      <c r="J28" s="51">
        <f>$B$1*Intro!$O$13*Intro!$O$14*SIN(RADIANS(I28))</f>
        <v>0.23121652823842698</v>
      </c>
    </row>
    <row r="29" spans="1:10" ht="12.75">
      <c r="A29" s="56">
        <v>30</v>
      </c>
      <c r="B29" s="41">
        <v>30</v>
      </c>
      <c r="C29" s="53">
        <f t="shared" si="0"/>
        <v>0</v>
      </c>
      <c r="D29" s="53">
        <f t="shared" si="1"/>
        <v>120</v>
      </c>
      <c r="E29" s="51">
        <f>$B$1*Intro!$O$13*Intro!$O$14*SIN(RADIANS(D29))</f>
        <v>0.21918929764703385</v>
      </c>
      <c r="F29" s="48">
        <v>29</v>
      </c>
      <c r="G29" s="49">
        <v>29</v>
      </c>
      <c r="H29" s="53">
        <f t="shared" si="2"/>
        <v>1</v>
      </c>
      <c r="I29" s="53">
        <f t="shared" si="3"/>
        <v>119</v>
      </c>
      <c r="J29" s="51">
        <f>$B$1*Intro!$O$13*Intro!$O$14*SIN(RADIANS(I29))</f>
        <v>0.2213644986375668</v>
      </c>
    </row>
    <row r="30" spans="1:10" ht="12.75">
      <c r="A30" s="56">
        <v>35</v>
      </c>
      <c r="B30" s="41">
        <v>36</v>
      </c>
      <c r="C30" s="53">
        <f t="shared" si="0"/>
        <v>1</v>
      </c>
      <c r="D30" s="53">
        <f t="shared" si="1"/>
        <v>126</v>
      </c>
      <c r="E30" s="51">
        <f>$B$1*Intro!$O$13*Intro!$O$14*SIN(RADIANS(D30))</f>
        <v>0.20476058324231045</v>
      </c>
      <c r="F30" s="48">
        <v>35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0.2073257441054552</v>
      </c>
    </row>
    <row r="31" spans="1:10" ht="12.75">
      <c r="A31" s="56">
        <v>40</v>
      </c>
      <c r="B31" s="41">
        <v>40</v>
      </c>
      <c r="C31" s="53">
        <f t="shared" si="0"/>
        <v>0</v>
      </c>
      <c r="D31" s="53">
        <f t="shared" si="1"/>
        <v>130</v>
      </c>
      <c r="E31" s="51">
        <f>$B$1*Intro!$O$13*Intro!$O$14*SIN(RADIANS(D31))</f>
        <v>0.19388431646452708</v>
      </c>
      <c r="F31" s="48">
        <v>39</v>
      </c>
      <c r="G31" s="49">
        <v>40</v>
      </c>
      <c r="H31" s="53">
        <f t="shared" si="2"/>
        <v>0</v>
      </c>
      <c r="I31" s="53">
        <f t="shared" si="3"/>
        <v>130</v>
      </c>
      <c r="J31" s="51">
        <f>$B$1*Intro!$O$13*Intro!$O$14*SIN(RADIANS(I31))</f>
        <v>0.19388431646452708</v>
      </c>
    </row>
    <row r="32" spans="1:10" ht="12.75">
      <c r="A32" s="56">
        <v>45</v>
      </c>
      <c r="B32" s="41">
        <v>44</v>
      </c>
      <c r="C32" s="53">
        <f t="shared" si="0"/>
        <v>1</v>
      </c>
      <c r="D32" s="53">
        <f t="shared" si="1"/>
        <v>134</v>
      </c>
      <c r="E32" s="51">
        <f>$B$1*Intro!$O$13*Intro!$O$14*SIN(RADIANS(D32))</f>
        <v>0.1820634647861119</v>
      </c>
      <c r="F32" s="48">
        <v>44</v>
      </c>
      <c r="G32" s="49">
        <v>44</v>
      </c>
      <c r="H32" s="53">
        <f t="shared" si="2"/>
        <v>1</v>
      </c>
      <c r="I32" s="53">
        <f t="shared" si="3"/>
        <v>134</v>
      </c>
      <c r="J32" s="51">
        <f>$B$1*Intro!$O$13*Intro!$O$14*SIN(RADIANS(I32))</f>
        <v>0.1820634647861119</v>
      </c>
    </row>
    <row r="33" spans="1:10" ht="12.75">
      <c r="A33" s="56">
        <v>50</v>
      </c>
      <c r="B33" s="41">
        <v>51</v>
      </c>
      <c r="C33" s="53">
        <f t="shared" si="0"/>
        <v>1</v>
      </c>
      <c r="D33" s="53">
        <f t="shared" si="1"/>
        <v>141</v>
      </c>
      <c r="E33" s="51">
        <f>$B$1*Intro!$O$13*Intro!$O$14*SIN(RADIANS(D33))</f>
        <v>0.15927973233393175</v>
      </c>
      <c r="F33" s="48">
        <v>50</v>
      </c>
      <c r="G33" s="49">
        <v>51</v>
      </c>
      <c r="H33" s="53">
        <f t="shared" si="2"/>
        <v>1</v>
      </c>
      <c r="I33" s="53">
        <f t="shared" si="3"/>
        <v>141</v>
      </c>
      <c r="J33" s="51">
        <f>$B$1*Intro!$O$13*Intro!$O$14*SIN(RADIANS(I33))</f>
        <v>0.15927973233393175</v>
      </c>
    </row>
    <row r="34" spans="1:10" ht="12.75">
      <c r="A34" s="56">
        <v>55</v>
      </c>
      <c r="B34" s="41">
        <v>55</v>
      </c>
      <c r="C34" s="53">
        <f t="shared" si="0"/>
        <v>0</v>
      </c>
      <c r="D34" s="53">
        <f t="shared" si="1"/>
        <v>145</v>
      </c>
      <c r="E34" s="51">
        <f>$B$1*Intro!$O$13*Intro!$O$14*SIN(RADIANS(D34))</f>
        <v>0.145171048887577</v>
      </c>
      <c r="F34" s="48">
        <v>54</v>
      </c>
      <c r="G34" s="49">
        <v>53</v>
      </c>
      <c r="H34" s="53">
        <f t="shared" si="2"/>
        <v>2</v>
      </c>
      <c r="I34" s="53">
        <f t="shared" si="3"/>
        <v>143</v>
      </c>
      <c r="J34" s="51">
        <f>$B$1*Intro!$O$13*Intro!$O$14*SIN(RADIANS(I34))</f>
        <v>0.15231817872973707</v>
      </c>
    </row>
    <row r="35" spans="1:10" ht="12.75">
      <c r="A35" s="56">
        <v>60</v>
      </c>
      <c r="B35" s="41">
        <v>60</v>
      </c>
      <c r="C35" s="53">
        <f t="shared" si="0"/>
        <v>0</v>
      </c>
      <c r="D35" s="53">
        <f t="shared" si="1"/>
        <v>150</v>
      </c>
      <c r="E35" s="51">
        <f>$B$1*Intro!$O$13*Intro!$O$14*SIN(RADIANS(D35))</f>
        <v>0.12654899999999997</v>
      </c>
      <c r="F35" s="48">
        <v>59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0.12654899999999997</v>
      </c>
    </row>
    <row r="36" spans="1:10" ht="12.75">
      <c r="A36" s="56">
        <v>65</v>
      </c>
      <c r="B36" s="41">
        <v>65</v>
      </c>
      <c r="C36" s="53">
        <f t="shared" si="0"/>
        <v>0</v>
      </c>
      <c r="D36" s="53">
        <f t="shared" si="1"/>
        <v>155</v>
      </c>
      <c r="E36" s="51">
        <f>$B$1*Intro!$O$13*Intro!$O$14*SIN(RADIANS(D36))</f>
        <v>0.10696383681004756</v>
      </c>
      <c r="F36" s="48">
        <v>64</v>
      </c>
      <c r="G36" s="49">
        <v>65</v>
      </c>
      <c r="H36" s="53">
        <f t="shared" si="2"/>
        <v>0</v>
      </c>
      <c r="I36" s="53">
        <f t="shared" si="3"/>
        <v>155</v>
      </c>
      <c r="J36" s="51">
        <f>$B$1*Intro!$O$13*Intro!$O$14*SIN(RADIANS(I36))</f>
        <v>0.10696383681004756</v>
      </c>
    </row>
    <row r="37" spans="1:10" ht="12.75">
      <c r="A37" s="56">
        <v>70</v>
      </c>
      <c r="B37" s="41">
        <v>71</v>
      </c>
      <c r="C37" s="53">
        <f t="shared" si="0"/>
        <v>1</v>
      </c>
      <c r="D37" s="53">
        <f t="shared" si="1"/>
        <v>161</v>
      </c>
      <c r="E37" s="51">
        <f>$B$1*Intro!$O$13*Intro!$O$14*SIN(RADIANS(D37))</f>
        <v>0.08240064875679741</v>
      </c>
      <c r="F37" s="48">
        <v>68</v>
      </c>
      <c r="G37" s="49">
        <v>69</v>
      </c>
      <c r="H37" s="53">
        <f t="shared" si="2"/>
        <v>1</v>
      </c>
      <c r="I37" s="53">
        <f t="shared" si="3"/>
        <v>159</v>
      </c>
      <c r="J37" s="51">
        <f>$B$1*Intro!$O$13*Intro!$O$14*SIN(RADIANS(I37))</f>
        <v>0.09070221129401639</v>
      </c>
    </row>
    <row r="38" spans="1:10" ht="12.75">
      <c r="A38" s="56">
        <v>75</v>
      </c>
      <c r="B38" s="41">
        <v>75</v>
      </c>
      <c r="C38" s="53">
        <f t="shared" si="0"/>
        <v>0</v>
      </c>
      <c r="D38" s="53">
        <f t="shared" si="1"/>
        <v>165</v>
      </c>
      <c r="E38" s="51">
        <f>$B$1*Intro!$O$13*Intro!$O$14*SIN(RADIANS(D38))</f>
        <v>0.06550658267735786</v>
      </c>
      <c r="F38" s="48">
        <v>74</v>
      </c>
      <c r="G38" s="49">
        <v>74</v>
      </c>
      <c r="H38" s="53">
        <f t="shared" si="2"/>
        <v>1</v>
      </c>
      <c r="I38" s="53">
        <f t="shared" si="3"/>
        <v>164</v>
      </c>
      <c r="J38" s="51">
        <f>$B$1*Intro!$O$13*Intro!$O$14*SIN(RADIANS(I38))</f>
        <v>0.06976326348257086</v>
      </c>
    </row>
    <row r="39" spans="1:10" ht="12.75">
      <c r="A39" s="56">
        <v>80</v>
      </c>
      <c r="B39" s="41">
        <v>80</v>
      </c>
      <c r="C39" s="53">
        <f t="shared" si="0"/>
        <v>0</v>
      </c>
      <c r="D39" s="53">
        <f t="shared" si="1"/>
        <v>170</v>
      </c>
      <c r="E39" s="51">
        <f>$B$1*Intro!$O$13*Intro!$O$14*SIN(RADIANS(D39))</f>
        <v>0.04395000647114472</v>
      </c>
      <c r="F39" s="48">
        <v>79</v>
      </c>
      <c r="G39" s="49">
        <v>80</v>
      </c>
      <c r="H39" s="53">
        <f t="shared" si="2"/>
        <v>0</v>
      </c>
      <c r="I39" s="53">
        <f t="shared" si="3"/>
        <v>170</v>
      </c>
      <c r="J39" s="51">
        <f>$B$1*Intro!$O$13*Intro!$O$14*SIN(RADIANS(I39))</f>
        <v>0.04395000647114472</v>
      </c>
    </row>
    <row r="40" spans="1:10" ht="12.75">
      <c r="A40" s="56">
        <v>85</v>
      </c>
      <c r="B40" s="41">
        <v>83</v>
      </c>
      <c r="C40" s="53">
        <f t="shared" si="0"/>
        <v>2</v>
      </c>
      <c r="D40" s="53">
        <f t="shared" si="1"/>
        <v>173</v>
      </c>
      <c r="E40" s="51">
        <f>$B$1*Intro!$O$13*Intro!$O$14*SIN(RADIANS(D40))</f>
        <v>0.030844887077156033</v>
      </c>
      <c r="F40" s="48">
        <v>84</v>
      </c>
      <c r="G40" s="49">
        <v>83</v>
      </c>
      <c r="H40" s="53">
        <f t="shared" si="2"/>
        <v>2</v>
      </c>
      <c r="I40" s="53">
        <f t="shared" si="3"/>
        <v>173</v>
      </c>
      <c r="J40" s="51">
        <f>$B$1*Intro!$O$13*Intro!$O$14*SIN(RADIANS(I40))</f>
        <v>0.030844887077156033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3.100826236404619E-17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3.100826236404619E-17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3</v>
      </c>
      <c r="D43" s="6"/>
      <c r="H43" s="55">
        <f>MAX(H5:H41)</f>
        <v>3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3.100826236404619E-17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3.100826236404619E-17</v>
      </c>
    </row>
    <row r="84" spans="1:10" ht="12.75">
      <c r="A84" s="56">
        <v>85</v>
      </c>
      <c r="B84" s="41">
        <v>83</v>
      </c>
      <c r="C84" s="53">
        <f aca="true" t="shared" si="4" ref="C84:C118">ABS(A84-B84)</f>
        <v>2</v>
      </c>
      <c r="D84" s="53">
        <f aca="true" t="shared" si="5" ref="D84:D118">B84+90</f>
        <v>173</v>
      </c>
      <c r="E84" s="51">
        <f>$B$1*Intro!$O$13*Intro!$O$14*SIN(RADIANS(D84))</f>
        <v>0.030844887077156033</v>
      </c>
      <c r="F84" s="48">
        <v>86</v>
      </c>
      <c r="G84" s="49">
        <v>85</v>
      </c>
      <c r="H84" s="53">
        <f aca="true" t="shared" si="6" ref="H84:H118">ABS(A84-G84)</f>
        <v>0</v>
      </c>
      <c r="I84" s="53">
        <f aca="true" t="shared" si="7" ref="I84:I118">G84+90</f>
        <v>175</v>
      </c>
      <c r="J84" s="51">
        <f>$B$1*Intro!$O$13*Intro!$O$14*SIN(RADIANS(I84))</f>
        <v>0.022058944177946793</v>
      </c>
    </row>
    <row r="85" spans="1:10" ht="12.75">
      <c r="A85" s="56">
        <v>80</v>
      </c>
      <c r="B85" s="41">
        <v>78</v>
      </c>
      <c r="C85" s="53">
        <f t="shared" si="4"/>
        <v>2</v>
      </c>
      <c r="D85" s="53">
        <f t="shared" si="5"/>
        <v>168</v>
      </c>
      <c r="E85" s="51">
        <f>$B$1*Intro!$O$13*Intro!$O$14*SIN(RADIANS(D85))</f>
        <v>0.05262203312259325</v>
      </c>
      <c r="F85" s="48">
        <v>80</v>
      </c>
      <c r="G85" s="49">
        <v>80</v>
      </c>
      <c r="H85" s="53">
        <f t="shared" si="6"/>
        <v>0</v>
      </c>
      <c r="I85" s="53">
        <f t="shared" si="7"/>
        <v>170</v>
      </c>
      <c r="J85" s="51">
        <f>$B$1*Intro!$O$13*Intro!$O$14*SIN(RADIANS(I85))</f>
        <v>0.04395000647114472</v>
      </c>
    </row>
    <row r="86" spans="1:10" ht="12.75">
      <c r="A86" s="56">
        <v>75</v>
      </c>
      <c r="B86" s="41">
        <v>76</v>
      </c>
      <c r="C86" s="53">
        <f t="shared" si="4"/>
        <v>1</v>
      </c>
      <c r="D86" s="53">
        <f t="shared" si="5"/>
        <v>166</v>
      </c>
      <c r="E86" s="51">
        <f>$B$1*Intro!$O$13*Intro!$O$14*SIN(RADIANS(D86))</f>
        <v>0.0612299479324847</v>
      </c>
      <c r="F86" s="48">
        <v>76</v>
      </c>
      <c r="G86" s="49">
        <v>75</v>
      </c>
      <c r="H86" s="53">
        <f t="shared" si="6"/>
        <v>0</v>
      </c>
      <c r="I86" s="53">
        <f t="shared" si="7"/>
        <v>165</v>
      </c>
      <c r="J86" s="51">
        <f>$B$1*Intro!$O$13*Intro!$O$14*SIN(RADIANS(I86))</f>
        <v>0.06550658267735786</v>
      </c>
    </row>
    <row r="87" spans="1:10" ht="12.75">
      <c r="A87" s="56">
        <v>70</v>
      </c>
      <c r="B87" s="41">
        <v>73</v>
      </c>
      <c r="C87" s="53">
        <f t="shared" si="4"/>
        <v>3</v>
      </c>
      <c r="D87" s="53">
        <f t="shared" si="5"/>
        <v>163</v>
      </c>
      <c r="E87" s="51">
        <f>$B$1*Intro!$O$13*Intro!$O$14*SIN(RADIANS(D87))</f>
        <v>0.07399869372191518</v>
      </c>
      <c r="F87" s="48">
        <v>69</v>
      </c>
      <c r="G87" s="49">
        <v>70</v>
      </c>
      <c r="H87" s="53">
        <f t="shared" si="6"/>
        <v>0</v>
      </c>
      <c r="I87" s="53">
        <f t="shared" si="7"/>
        <v>160</v>
      </c>
      <c r="J87" s="51">
        <f>$B$1*Intro!$O$13*Intro!$O$14*SIN(RADIANS(I87))</f>
        <v>0.08656461423544014</v>
      </c>
    </row>
    <row r="88" spans="1:10" ht="12.75">
      <c r="A88" s="56">
        <v>65</v>
      </c>
      <c r="B88" s="41">
        <v>66</v>
      </c>
      <c r="C88" s="53">
        <f t="shared" si="4"/>
        <v>1</v>
      </c>
      <c r="D88" s="53">
        <f t="shared" si="5"/>
        <v>156</v>
      </c>
      <c r="E88" s="51">
        <f>$B$1*Intro!$O$13*Intro!$O$14*SIN(RADIANS(D88))</f>
        <v>0.10294423088919893</v>
      </c>
      <c r="F88" s="48">
        <v>65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0.10696383681004756</v>
      </c>
    </row>
    <row r="89" spans="1:10" ht="12.75">
      <c r="A89" s="56">
        <v>60</v>
      </c>
      <c r="B89" s="41">
        <v>61</v>
      </c>
      <c r="C89" s="53">
        <f t="shared" si="4"/>
        <v>1</v>
      </c>
      <c r="D89" s="53">
        <f t="shared" si="5"/>
        <v>151</v>
      </c>
      <c r="E89" s="51">
        <f>$B$1*Intro!$O$13*Intro!$O$14*SIN(RADIANS(D89))</f>
        <v>0.12270434526510744</v>
      </c>
      <c r="F89" s="48">
        <v>60</v>
      </c>
      <c r="G89" s="49">
        <v>61</v>
      </c>
      <c r="H89" s="53">
        <f t="shared" si="6"/>
        <v>1</v>
      </c>
      <c r="I89" s="53">
        <f t="shared" si="7"/>
        <v>151</v>
      </c>
      <c r="J89" s="51">
        <f>$B$1*Intro!$O$13*Intro!$O$14*SIN(RADIANS(I89))</f>
        <v>0.12270434526510744</v>
      </c>
    </row>
    <row r="90" spans="1:10" ht="12.75">
      <c r="A90" s="56">
        <v>55</v>
      </c>
      <c r="B90" s="41">
        <v>57</v>
      </c>
      <c r="C90" s="53">
        <f t="shared" si="4"/>
        <v>2</v>
      </c>
      <c r="D90" s="53">
        <f t="shared" si="5"/>
        <v>147</v>
      </c>
      <c r="E90" s="51">
        <f>$B$1*Intro!$O$13*Intro!$O$14*SIN(RADIANS(D90))</f>
        <v>0.13784705048423337</v>
      </c>
      <c r="F90" s="48">
        <v>55</v>
      </c>
      <c r="G90" s="49">
        <v>57</v>
      </c>
      <c r="H90" s="53">
        <f t="shared" si="6"/>
        <v>2</v>
      </c>
      <c r="I90" s="53">
        <f t="shared" si="7"/>
        <v>147</v>
      </c>
      <c r="J90" s="51">
        <f>$B$1*Intro!$O$13*Intro!$O$14*SIN(RADIANS(I90))</f>
        <v>0.13784705048423337</v>
      </c>
    </row>
    <row r="91" spans="1:10" ht="12.75">
      <c r="A91" s="56">
        <v>50</v>
      </c>
      <c r="B91" s="41">
        <v>53</v>
      </c>
      <c r="C91" s="53">
        <f t="shared" si="4"/>
        <v>3</v>
      </c>
      <c r="D91" s="53">
        <f t="shared" si="5"/>
        <v>143</v>
      </c>
      <c r="E91" s="51">
        <f>$B$1*Intro!$O$13*Intro!$O$14*SIN(RADIANS(D91))</f>
        <v>0.15231817872973707</v>
      </c>
      <c r="F91" s="48">
        <v>49</v>
      </c>
      <c r="G91" s="49">
        <v>50</v>
      </c>
      <c r="H91" s="53">
        <f t="shared" si="6"/>
        <v>0</v>
      </c>
      <c r="I91" s="53">
        <f t="shared" si="7"/>
        <v>140</v>
      </c>
      <c r="J91" s="51">
        <f>$B$1*Intro!$O$13*Intro!$O$14*SIN(RADIANS(I91))</f>
        <v>0.16268825843644377</v>
      </c>
    </row>
    <row r="92" spans="1:10" ht="12.75">
      <c r="A92" s="56">
        <v>45</v>
      </c>
      <c r="B92" s="41">
        <v>45</v>
      </c>
      <c r="C92" s="53">
        <f t="shared" si="4"/>
        <v>0</v>
      </c>
      <c r="D92" s="53">
        <f t="shared" si="5"/>
        <v>135</v>
      </c>
      <c r="E92" s="51">
        <f>$B$1*Intro!$O$13*Intro!$O$14*SIN(RADIANS(D92))</f>
        <v>0.1789673121047528</v>
      </c>
      <c r="F92" s="48">
        <v>45</v>
      </c>
      <c r="G92" s="49">
        <v>45</v>
      </c>
      <c r="H92" s="53">
        <f t="shared" si="6"/>
        <v>0</v>
      </c>
      <c r="I92" s="53">
        <f t="shared" si="7"/>
        <v>135</v>
      </c>
      <c r="J92" s="51">
        <f>$B$1*Intro!$O$13*Intro!$O$14*SIN(RADIANS(I92))</f>
        <v>0.1789673121047528</v>
      </c>
    </row>
    <row r="93" spans="1:10" ht="12.75">
      <c r="A93" s="56">
        <v>40</v>
      </c>
      <c r="B93" s="41">
        <v>41</v>
      </c>
      <c r="C93" s="53">
        <f t="shared" si="4"/>
        <v>1</v>
      </c>
      <c r="D93" s="53">
        <f t="shared" si="5"/>
        <v>131</v>
      </c>
      <c r="E93" s="51">
        <f>$B$1*Intro!$O$13*Intro!$O$14*SIN(RADIANS(D93))</f>
        <v>0.19101548533522317</v>
      </c>
      <c r="F93" s="48">
        <v>40</v>
      </c>
      <c r="G93" s="49">
        <v>42</v>
      </c>
      <c r="H93" s="53">
        <f t="shared" si="6"/>
        <v>2</v>
      </c>
      <c r="I93" s="53">
        <f t="shared" si="7"/>
        <v>132</v>
      </c>
      <c r="J93" s="51">
        <f>$B$1*Intro!$O$13*Intro!$O$14*SIN(RADIANS(I93))</f>
        <v>0.1880884690386775</v>
      </c>
    </row>
    <row r="94" spans="1:10" ht="12.75">
      <c r="A94" s="56">
        <v>35</v>
      </c>
      <c r="B94" s="41">
        <v>37</v>
      </c>
      <c r="C94" s="53">
        <f t="shared" si="4"/>
        <v>2</v>
      </c>
      <c r="D94" s="53">
        <f t="shared" si="5"/>
        <v>127</v>
      </c>
      <c r="E94" s="51">
        <f>$B$1*Intro!$O$13*Intro!$O$14*SIN(RADIANS(D94))</f>
        <v>0.2021330503219497</v>
      </c>
      <c r="F94" s="48">
        <v>35</v>
      </c>
      <c r="G94" s="49">
        <v>37</v>
      </c>
      <c r="H94" s="53">
        <f t="shared" si="6"/>
        <v>2</v>
      </c>
      <c r="I94" s="53">
        <f t="shared" si="7"/>
        <v>127</v>
      </c>
      <c r="J94" s="51">
        <f>$B$1*Intro!$O$13*Intro!$O$14*SIN(RADIANS(I94))</f>
        <v>0.2021330503219497</v>
      </c>
    </row>
    <row r="95" spans="1:10" ht="12.75">
      <c r="A95" s="56">
        <v>30</v>
      </c>
      <c r="B95" s="41">
        <v>32</v>
      </c>
      <c r="C95" s="53">
        <f t="shared" si="4"/>
        <v>2</v>
      </c>
      <c r="D95" s="53">
        <f t="shared" si="5"/>
        <v>122</v>
      </c>
      <c r="E95" s="51">
        <f>$B$1*Intro!$O$13*Intro!$O$14*SIN(RADIANS(D95))</f>
        <v>0.2146392770409991</v>
      </c>
      <c r="F95" s="48">
        <v>29</v>
      </c>
      <c r="G95" s="49">
        <v>30</v>
      </c>
      <c r="H95" s="53">
        <f t="shared" si="6"/>
        <v>0</v>
      </c>
      <c r="I95" s="53">
        <f t="shared" si="7"/>
        <v>120</v>
      </c>
      <c r="J95" s="51">
        <f>$B$1*Intro!$O$13*Intro!$O$14*SIN(RADIANS(I95))</f>
        <v>0.21918929764703385</v>
      </c>
    </row>
    <row r="96" spans="1:10" ht="12.75">
      <c r="A96" s="56">
        <v>25</v>
      </c>
      <c r="B96" s="41">
        <v>25</v>
      </c>
      <c r="C96" s="53">
        <f t="shared" si="4"/>
        <v>0</v>
      </c>
      <c r="D96" s="53">
        <f t="shared" si="5"/>
        <v>115</v>
      </c>
      <c r="E96" s="51">
        <f>$B$1*Intro!$O$13*Intro!$O$14*SIN(RADIANS(D96))</f>
        <v>0.22938468828340206</v>
      </c>
      <c r="F96" s="48">
        <v>25</v>
      </c>
      <c r="G96" s="49">
        <v>25</v>
      </c>
      <c r="H96" s="53">
        <f t="shared" si="6"/>
        <v>0</v>
      </c>
      <c r="I96" s="53">
        <f t="shared" si="7"/>
        <v>115</v>
      </c>
      <c r="J96" s="51">
        <f>$B$1*Intro!$O$13*Intro!$O$14*SIN(RADIANS(I96))</f>
        <v>0.22938468828340206</v>
      </c>
    </row>
    <row r="97" spans="1:10" ht="12.75">
      <c r="A97" s="56">
        <v>20</v>
      </c>
      <c r="B97" s="41">
        <v>22</v>
      </c>
      <c r="C97" s="53">
        <f t="shared" si="4"/>
        <v>2</v>
      </c>
      <c r="D97" s="53">
        <f t="shared" si="5"/>
        <v>112</v>
      </c>
      <c r="E97" s="51">
        <f>$B$1*Intro!$O$13*Intro!$O$14*SIN(RADIANS(D97))</f>
        <v>0.23466837922314476</v>
      </c>
      <c r="F97" s="48">
        <v>20</v>
      </c>
      <c r="G97" s="49">
        <v>22</v>
      </c>
      <c r="H97" s="53">
        <f t="shared" si="6"/>
        <v>2</v>
      </c>
      <c r="I97" s="53">
        <f t="shared" si="7"/>
        <v>112</v>
      </c>
      <c r="J97" s="51">
        <f>$B$1*Intro!$O$13*Intro!$O$14*SIN(RADIANS(I97))</f>
        <v>0.23466837922314476</v>
      </c>
    </row>
    <row r="98" spans="1:10" ht="12.75">
      <c r="A98" s="56">
        <v>15</v>
      </c>
      <c r="B98" s="41">
        <v>16</v>
      </c>
      <c r="C98" s="53">
        <f t="shared" si="4"/>
        <v>1</v>
      </c>
      <c r="D98" s="53">
        <f t="shared" si="5"/>
        <v>106</v>
      </c>
      <c r="E98" s="51">
        <f>$B$1*Intro!$O$13*Intro!$O$14*SIN(RADIANS(D98))</f>
        <v>0.2432934127185966</v>
      </c>
      <c r="F98" s="48">
        <v>14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0.24557990772900215</v>
      </c>
    </row>
    <row r="99" spans="1:10" ht="12.75">
      <c r="A99" s="56">
        <v>10</v>
      </c>
      <c r="B99" s="41">
        <v>12</v>
      </c>
      <c r="C99" s="53">
        <f t="shared" si="4"/>
        <v>2</v>
      </c>
      <c r="D99" s="53">
        <f t="shared" si="5"/>
        <v>102</v>
      </c>
      <c r="E99" s="51">
        <f>$B$1*Intro!$O$13*Intro!$O$14*SIN(RADIANS(D99))</f>
        <v>0.24756720145052474</v>
      </c>
      <c r="F99" s="48">
        <v>9</v>
      </c>
      <c r="G99" s="49">
        <v>10</v>
      </c>
      <c r="H99" s="53">
        <f t="shared" si="6"/>
        <v>0</v>
      </c>
      <c r="I99" s="53">
        <f t="shared" si="7"/>
        <v>100</v>
      </c>
      <c r="J99" s="51">
        <f>$B$1*Intro!$O$13*Intro!$O$14*SIN(RADIANS(I99))</f>
        <v>0.2492528726718838</v>
      </c>
    </row>
    <row r="100" spans="1:10" ht="12.75">
      <c r="A100" s="56">
        <v>5</v>
      </c>
      <c r="B100" s="41">
        <v>6</v>
      </c>
      <c r="C100" s="53">
        <f t="shared" si="4"/>
        <v>1</v>
      </c>
      <c r="D100" s="53">
        <f t="shared" si="5"/>
        <v>96</v>
      </c>
      <c r="E100" s="51">
        <f>$B$1*Intro!$O$13*Intro!$O$14*SIN(RADIANS(D100))</f>
        <v>0.25171150267391923</v>
      </c>
      <c r="F100" s="48">
        <v>5</v>
      </c>
      <c r="G100" s="49">
        <v>6</v>
      </c>
      <c r="H100" s="53">
        <f t="shared" si="6"/>
        <v>1</v>
      </c>
      <c r="I100" s="53">
        <f t="shared" si="7"/>
        <v>96</v>
      </c>
      <c r="J100" s="51">
        <f>$B$1*Intro!$O$13*Intro!$O$14*SIN(RADIANS(I100))</f>
        <v>0.25171150267391923</v>
      </c>
    </row>
    <row r="101" spans="1:10" ht="12.75">
      <c r="A101" s="56">
        <v>0</v>
      </c>
      <c r="B101" s="41">
        <v>2</v>
      </c>
      <c r="C101" s="53">
        <f t="shared" si="4"/>
        <v>2</v>
      </c>
      <c r="D101" s="53">
        <f t="shared" si="5"/>
        <v>92</v>
      </c>
      <c r="E101" s="51">
        <f>$B$1*Intro!$O$13*Intro!$O$14*SIN(RADIANS(D101))</f>
        <v>0.2529438195368791</v>
      </c>
      <c r="F101" s="48">
        <v>0</v>
      </c>
      <c r="G101" s="49">
        <v>2</v>
      </c>
      <c r="H101" s="53">
        <f t="shared" si="6"/>
        <v>2</v>
      </c>
      <c r="I101" s="53">
        <f t="shared" si="7"/>
        <v>92</v>
      </c>
      <c r="J101" s="51">
        <f>$B$1*Intro!$O$13*Intro!$O$14*SIN(RADIANS(I101))</f>
        <v>0.2529438195368791</v>
      </c>
    </row>
    <row r="102" spans="1:10" ht="12.75">
      <c r="A102" s="56">
        <v>-5</v>
      </c>
      <c r="B102" s="41">
        <v>-3</v>
      </c>
      <c r="C102" s="53">
        <f t="shared" si="4"/>
        <v>2</v>
      </c>
      <c r="D102" s="53">
        <f t="shared" si="5"/>
        <v>87</v>
      </c>
      <c r="E102" s="51">
        <f>$B$1*Intro!$O$13*Intro!$O$14*SIN(RADIANS(D102))</f>
        <v>0.25275113798731313</v>
      </c>
      <c r="F102" s="48">
        <v>-6</v>
      </c>
      <c r="G102" s="49">
        <v>-5</v>
      </c>
      <c r="H102" s="53">
        <f t="shared" si="6"/>
        <v>0</v>
      </c>
      <c r="I102" s="53">
        <f t="shared" si="7"/>
        <v>85</v>
      </c>
      <c r="J102" s="51">
        <f>$B$1*Intro!$O$13*Intro!$O$14*SIN(RADIANS(I102))</f>
        <v>0.2521348856976246</v>
      </c>
    </row>
    <row r="103" spans="1:10" ht="12.75">
      <c r="A103" s="56">
        <v>-10</v>
      </c>
      <c r="B103" s="41">
        <v>-8</v>
      </c>
      <c r="C103" s="53">
        <f t="shared" si="4"/>
        <v>2</v>
      </c>
      <c r="D103" s="53">
        <f t="shared" si="5"/>
        <v>82</v>
      </c>
      <c r="E103" s="51">
        <f>$B$1*Intro!$O$13*Intro!$O$14*SIN(RADIANS(D103))</f>
        <v>0.250634867662354</v>
      </c>
      <c r="F103" s="48">
        <v>-10</v>
      </c>
      <c r="G103" s="49">
        <v>-8</v>
      </c>
      <c r="H103" s="53">
        <f t="shared" si="6"/>
        <v>2</v>
      </c>
      <c r="I103" s="53">
        <f t="shared" si="7"/>
        <v>82</v>
      </c>
      <c r="J103" s="51">
        <f>$B$1*Intro!$O$13*Intro!$O$14*SIN(RADIANS(I103))</f>
        <v>0.250634867662354</v>
      </c>
    </row>
    <row r="104" spans="1:10" ht="12.75">
      <c r="A104" s="56">
        <v>-15</v>
      </c>
      <c r="B104" s="41">
        <v>-14</v>
      </c>
      <c r="C104" s="53">
        <f t="shared" si="4"/>
        <v>1</v>
      </c>
      <c r="D104" s="53">
        <f t="shared" si="5"/>
        <v>76</v>
      </c>
      <c r="E104" s="51">
        <f>$B$1*Intro!$O$13*Intro!$O$14*SIN(RADIANS(D104))</f>
        <v>0.24557990772900215</v>
      </c>
      <c r="F104" s="48">
        <v>-15</v>
      </c>
      <c r="G104" s="49">
        <v>-14</v>
      </c>
      <c r="H104" s="53">
        <f t="shared" si="6"/>
        <v>1</v>
      </c>
      <c r="I104" s="53">
        <f t="shared" si="7"/>
        <v>76</v>
      </c>
      <c r="J104" s="51">
        <f>$B$1*Intro!$O$13*Intro!$O$14*SIN(RADIANS(I104))</f>
        <v>0.24557990772900215</v>
      </c>
    </row>
    <row r="105" spans="1:10" ht="12.75">
      <c r="A105" s="56">
        <v>-20</v>
      </c>
      <c r="B105" s="41">
        <v>-19</v>
      </c>
      <c r="C105" s="53">
        <f t="shared" si="4"/>
        <v>1</v>
      </c>
      <c r="D105" s="53">
        <f t="shared" si="5"/>
        <v>71</v>
      </c>
      <c r="E105" s="51">
        <f>$B$1*Intro!$O$13*Intro!$O$14*SIN(RADIANS(D105))</f>
        <v>0.23930886044703586</v>
      </c>
      <c r="F105" s="48">
        <v>-21</v>
      </c>
      <c r="G105" s="49">
        <v>-18</v>
      </c>
      <c r="H105" s="53">
        <f t="shared" si="6"/>
        <v>2</v>
      </c>
      <c r="I105" s="53">
        <f t="shared" si="7"/>
        <v>72</v>
      </c>
      <c r="J105" s="51">
        <f>$B$1*Intro!$O$13*Intro!$O$14*SIN(RADIANS(I105))</f>
        <v>0.24071050216127077</v>
      </c>
    </row>
    <row r="106" spans="1:10" ht="12.75">
      <c r="A106" s="56">
        <v>-25</v>
      </c>
      <c r="B106" s="41">
        <v>-24</v>
      </c>
      <c r="C106" s="53">
        <f t="shared" si="4"/>
        <v>1</v>
      </c>
      <c r="D106" s="53">
        <f t="shared" si="5"/>
        <v>66</v>
      </c>
      <c r="E106" s="51">
        <f>$B$1*Intro!$O$13*Intro!$O$14*SIN(RADIANS(D106))</f>
        <v>0.23121652823842698</v>
      </c>
      <c r="F106" s="48">
        <v>-25</v>
      </c>
      <c r="G106" s="49">
        <v>-23</v>
      </c>
      <c r="H106" s="53">
        <f t="shared" si="6"/>
        <v>2</v>
      </c>
      <c r="I106" s="53">
        <f t="shared" si="7"/>
        <v>67</v>
      </c>
      <c r="J106" s="51">
        <f>$B$1*Intro!$O$13*Intro!$O$14*SIN(RADIANS(I106))</f>
        <v>0.23297793739910574</v>
      </c>
    </row>
    <row r="107" spans="1:10" ht="12.75">
      <c r="A107" s="56">
        <v>-30</v>
      </c>
      <c r="B107" s="41">
        <v>-28</v>
      </c>
      <c r="C107" s="53">
        <f t="shared" si="4"/>
        <v>2</v>
      </c>
      <c r="D107" s="53">
        <f t="shared" si="5"/>
        <v>62</v>
      </c>
      <c r="E107" s="51">
        <f>$B$1*Intro!$O$13*Intro!$O$14*SIN(RADIANS(D107))</f>
        <v>0.22347226985740867</v>
      </c>
      <c r="F107" s="48">
        <v>-31</v>
      </c>
      <c r="G107" s="49">
        <v>-31</v>
      </c>
      <c r="H107" s="53">
        <f t="shared" si="6"/>
        <v>1</v>
      </c>
      <c r="I107" s="53">
        <f t="shared" si="7"/>
        <v>59</v>
      </c>
      <c r="J107" s="51">
        <f>$B$1*Intro!$O$13*Intro!$O$14*SIN(RADIANS(I107))</f>
        <v>0.21694732947310322</v>
      </c>
    </row>
    <row r="108" spans="1:10" ht="12.75">
      <c r="A108" s="56">
        <v>-35</v>
      </c>
      <c r="B108" s="41">
        <v>-34</v>
      </c>
      <c r="C108" s="53">
        <f t="shared" si="4"/>
        <v>1</v>
      </c>
      <c r="D108" s="53">
        <f t="shared" si="5"/>
        <v>56</v>
      </c>
      <c r="E108" s="51">
        <f>$B$1*Intro!$O$13*Intro!$O$14*SIN(RADIANS(D108))</f>
        <v>0.20982775153853594</v>
      </c>
      <c r="F108" s="48">
        <v>-36</v>
      </c>
      <c r="G108" s="49">
        <v>-33</v>
      </c>
      <c r="H108" s="53">
        <f t="shared" si="6"/>
        <v>2</v>
      </c>
      <c r="I108" s="53">
        <f t="shared" si="7"/>
        <v>57</v>
      </c>
      <c r="J108" s="51">
        <f>$B$1*Intro!$O$13*Intro!$O$14*SIN(RADIANS(I108))</f>
        <v>0.21226584340585092</v>
      </c>
    </row>
    <row r="109" spans="1:10" ht="12.75">
      <c r="A109" s="56">
        <v>-40</v>
      </c>
      <c r="B109" s="41">
        <v>-39</v>
      </c>
      <c r="C109" s="53">
        <f t="shared" si="4"/>
        <v>1</v>
      </c>
      <c r="D109" s="53">
        <f t="shared" si="5"/>
        <v>51</v>
      </c>
      <c r="E109" s="51">
        <f>$B$1*Intro!$O$13*Intro!$O$14*SIN(RADIANS(D109))</f>
        <v>0.1966940885528364</v>
      </c>
      <c r="F109" s="48">
        <v>-40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0.1966940885528364</v>
      </c>
    </row>
    <row r="110" spans="1:10" ht="12.75">
      <c r="A110" s="56">
        <v>-45</v>
      </c>
      <c r="B110" s="41">
        <v>-43</v>
      </c>
      <c r="C110" s="53">
        <f t="shared" si="4"/>
        <v>2</v>
      </c>
      <c r="D110" s="53">
        <f t="shared" si="5"/>
        <v>47</v>
      </c>
      <c r="E110" s="51">
        <f>$B$1*Intro!$O$13*Intro!$O$14*SIN(RADIANS(D110))</f>
        <v>0.1851041591724088</v>
      </c>
      <c r="F110" s="48">
        <v>-46</v>
      </c>
      <c r="G110" s="49">
        <v>-45</v>
      </c>
      <c r="H110" s="53">
        <f t="shared" si="6"/>
        <v>0</v>
      </c>
      <c r="I110" s="53">
        <f t="shared" si="7"/>
        <v>45</v>
      </c>
      <c r="J110" s="51">
        <f>$B$1*Intro!$O$13*Intro!$O$14*SIN(RADIANS(I110))</f>
        <v>0.17896731210475278</v>
      </c>
    </row>
    <row r="111" spans="1:10" ht="12.75">
      <c r="A111" s="56">
        <v>-50</v>
      </c>
      <c r="B111" s="41">
        <v>-47</v>
      </c>
      <c r="C111" s="53">
        <f t="shared" si="4"/>
        <v>3</v>
      </c>
      <c r="D111" s="53">
        <f t="shared" si="5"/>
        <v>43</v>
      </c>
      <c r="E111" s="51">
        <f>$B$1*Intro!$O$13*Intro!$O$14*SIN(RADIANS(D111))</f>
        <v>0.17261242093509824</v>
      </c>
      <c r="F111" s="48">
        <v>-51</v>
      </c>
      <c r="G111" s="49">
        <v>-49</v>
      </c>
      <c r="H111" s="53">
        <f t="shared" si="6"/>
        <v>1</v>
      </c>
      <c r="I111" s="53">
        <f t="shared" si="7"/>
        <v>41</v>
      </c>
      <c r="J111" s="51">
        <f>$B$1*Intro!$O$13*Intro!$O$14*SIN(RADIANS(I111))</f>
        <v>0.1660472281194394</v>
      </c>
    </row>
    <row r="112" spans="1:10" ht="12.75">
      <c r="A112" s="56">
        <v>-55</v>
      </c>
      <c r="B112" s="41">
        <v>-54</v>
      </c>
      <c r="C112" s="53">
        <f t="shared" si="4"/>
        <v>1</v>
      </c>
      <c r="D112" s="53">
        <f t="shared" si="5"/>
        <v>36</v>
      </c>
      <c r="E112" s="51">
        <f>$B$1*Intro!$O$13*Intro!$O$14*SIN(RADIANS(D112))</f>
        <v>0.14876727178472035</v>
      </c>
      <c r="F112" s="48">
        <v>-55</v>
      </c>
      <c r="G112" s="49">
        <v>-56</v>
      </c>
      <c r="H112" s="53">
        <f t="shared" si="6"/>
        <v>1</v>
      </c>
      <c r="I112" s="53">
        <f t="shared" si="7"/>
        <v>34</v>
      </c>
      <c r="J112" s="51">
        <f>$B$1*Intro!$O$13*Intro!$O$14*SIN(RADIANS(I112))</f>
        <v>0.1415306054826391</v>
      </c>
    </row>
    <row r="113" spans="1:10" ht="12.75">
      <c r="A113" s="56">
        <v>-60</v>
      </c>
      <c r="B113" s="41">
        <v>-59</v>
      </c>
      <c r="C113" s="53">
        <f t="shared" si="4"/>
        <v>1</v>
      </c>
      <c r="D113" s="53">
        <f t="shared" si="5"/>
        <v>31</v>
      </c>
      <c r="E113" s="51">
        <f>$B$1*Intro!$O$13*Intro!$O$14*SIN(RADIANS(D113))</f>
        <v>0.13035510668358488</v>
      </c>
      <c r="F113" s="48">
        <v>-61</v>
      </c>
      <c r="G113" s="49">
        <v>-59</v>
      </c>
      <c r="H113" s="53">
        <f t="shared" si="6"/>
        <v>1</v>
      </c>
      <c r="I113" s="53">
        <f t="shared" si="7"/>
        <v>31</v>
      </c>
      <c r="J113" s="51">
        <f>$B$1*Intro!$O$13*Intro!$O$14*SIN(RADIANS(I113))</f>
        <v>0.13035510668358488</v>
      </c>
    </row>
    <row r="114" spans="1:10" ht="12.75">
      <c r="A114" s="56">
        <v>-65</v>
      </c>
      <c r="B114" s="41">
        <v>-64</v>
      </c>
      <c r="C114" s="53">
        <f t="shared" si="4"/>
        <v>1</v>
      </c>
      <c r="D114" s="53">
        <f t="shared" si="5"/>
        <v>26</v>
      </c>
      <c r="E114" s="51">
        <f>$B$1*Intro!$O$13*Intro!$O$14*SIN(RADIANS(D114))</f>
        <v>0.11095086051002191</v>
      </c>
      <c r="F114" s="48">
        <v>-66</v>
      </c>
      <c r="G114" s="49">
        <v>-66</v>
      </c>
      <c r="H114" s="53">
        <f t="shared" si="6"/>
        <v>1</v>
      </c>
      <c r="I114" s="53">
        <f t="shared" si="7"/>
        <v>24</v>
      </c>
      <c r="J114" s="51">
        <f>$B$1*Intro!$O$13*Intro!$O$14*SIN(RADIANS(I114))</f>
        <v>0.10294423088919888</v>
      </c>
    </row>
    <row r="115" spans="1:10" ht="12.75">
      <c r="A115" s="56">
        <v>-70</v>
      </c>
      <c r="B115" s="41">
        <v>-70</v>
      </c>
      <c r="C115" s="53">
        <f t="shared" si="4"/>
        <v>0</v>
      </c>
      <c r="D115" s="53">
        <f t="shared" si="5"/>
        <v>20</v>
      </c>
      <c r="E115" s="51">
        <f>$B$1*Intro!$O$13*Intro!$O$14*SIN(RADIANS(D115))</f>
        <v>0.0865646142354401</v>
      </c>
      <c r="F115" s="48">
        <v>-70</v>
      </c>
      <c r="G115" s="49">
        <v>-68</v>
      </c>
      <c r="H115" s="53">
        <f t="shared" si="6"/>
        <v>2</v>
      </c>
      <c r="I115" s="53">
        <f t="shared" si="7"/>
        <v>22</v>
      </c>
      <c r="J115" s="51">
        <f>$B$1*Intro!$O$13*Intro!$O$14*SIN(RADIANS(I115))</f>
        <v>0.09481217958038049</v>
      </c>
    </row>
    <row r="116" spans="1:10" ht="12.75">
      <c r="A116" s="56">
        <v>-75</v>
      </c>
      <c r="B116" s="41">
        <v>-77</v>
      </c>
      <c r="C116" s="53">
        <f t="shared" si="4"/>
        <v>2</v>
      </c>
      <c r="D116" s="53">
        <f t="shared" si="5"/>
        <v>13</v>
      </c>
      <c r="E116" s="51">
        <f>$B$1*Intro!$O$13*Intro!$O$14*SIN(RADIANS(D116))</f>
        <v>0.056934661952323544</v>
      </c>
      <c r="F116" s="48">
        <v>-76</v>
      </c>
      <c r="G116" s="49">
        <v>-78</v>
      </c>
      <c r="H116" s="53">
        <f t="shared" si="6"/>
        <v>3</v>
      </c>
      <c r="I116" s="53">
        <f t="shared" si="7"/>
        <v>12</v>
      </c>
      <c r="J116" s="51">
        <f>$B$1*Intro!$O$13*Intro!$O$14*SIN(RADIANS(I116))</f>
        <v>0.052622033122593254</v>
      </c>
    </row>
    <row r="117" spans="1:10" ht="12.75">
      <c r="A117" s="56">
        <v>-80</v>
      </c>
      <c r="B117" s="41">
        <v>-78</v>
      </c>
      <c r="C117" s="53">
        <f t="shared" si="4"/>
        <v>2</v>
      </c>
      <c r="D117" s="53">
        <f t="shared" si="5"/>
        <v>12</v>
      </c>
      <c r="E117" s="51">
        <f>$B$1*Intro!$O$13*Intro!$O$14*SIN(RADIANS(D117))</f>
        <v>0.052622033122593254</v>
      </c>
      <c r="F117" s="48">
        <v>-79</v>
      </c>
      <c r="G117" s="49">
        <v>-82</v>
      </c>
      <c r="H117" s="53">
        <f t="shared" si="6"/>
        <v>2</v>
      </c>
      <c r="I117" s="53">
        <f t="shared" si="7"/>
        <v>8</v>
      </c>
      <c r="J117" s="51">
        <f>$B$1*Intro!$O$13*Intro!$O$14*SIN(RADIANS(I117))</f>
        <v>0.035224433506790644</v>
      </c>
    </row>
    <row r="118" spans="1:10" ht="12.75">
      <c r="A118" s="56">
        <v>-85</v>
      </c>
      <c r="B118" s="43">
        <v>-86</v>
      </c>
      <c r="C118" s="54">
        <f t="shared" si="4"/>
        <v>1</v>
      </c>
      <c r="D118" s="54">
        <f t="shared" si="5"/>
        <v>4</v>
      </c>
      <c r="E118" s="52">
        <f>$B$1*Intro!$O$13*Intro!$O$14*SIN(RADIANS(D118))</f>
        <v>0.017655223991690627</v>
      </c>
      <c r="F118" s="47">
        <v>-83</v>
      </c>
      <c r="G118" s="50">
        <v>-84</v>
      </c>
      <c r="H118" s="54">
        <f t="shared" si="6"/>
        <v>1</v>
      </c>
      <c r="I118" s="54">
        <f t="shared" si="7"/>
        <v>6</v>
      </c>
      <c r="J118" s="52">
        <f>$B$1*Intro!$O$13*Intro!$O$14*SIN(RADIANS(I118))</f>
        <v>0.026455944996116556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3</v>
      </c>
      <c r="D120" s="6"/>
      <c r="H120" s="55">
        <f>MAX(H83:H118)</f>
        <v>3</v>
      </c>
    </row>
  </sheetData>
  <mergeCells count="4">
    <mergeCell ref="B3:E3"/>
    <mergeCell ref="F3:J3"/>
    <mergeCell ref="B81:E81"/>
    <mergeCell ref="F81:J8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C1" sqref="C1:E1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12.140625" style="0" bestFit="1" customWidth="1"/>
    <col min="4" max="4" width="17.57421875" style="0" bestFit="1" customWidth="1"/>
    <col min="5" max="5" width="7.140625" style="0" bestFit="1" customWidth="1"/>
    <col min="6" max="6" width="28.28125" style="0" bestFit="1" customWidth="1"/>
    <col min="7" max="7" width="14.57421875" style="0" bestFit="1" customWidth="1"/>
    <col min="8" max="8" width="12.140625" style="0" bestFit="1" customWidth="1"/>
    <col min="9" max="9" width="17.57421875" style="0" bestFit="1" customWidth="1"/>
    <col min="10" max="10" width="7.140625" style="0" bestFit="1" customWidth="1"/>
  </cols>
  <sheetData>
    <row r="1" spans="1:6" ht="12.75">
      <c r="A1" s="13" t="s">
        <v>52</v>
      </c>
      <c r="B1">
        <f>Intro!O22</f>
        <v>0.463</v>
      </c>
      <c r="C1" s="57" t="s">
        <v>41</v>
      </c>
      <c r="D1" s="57"/>
      <c r="E1" s="57"/>
      <c r="F1" s="5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-87</v>
      </c>
      <c r="C5" s="53">
        <f>ABS(A5-B5)</f>
        <v>3</v>
      </c>
      <c r="D5" s="53">
        <f>B5+90</f>
        <v>3</v>
      </c>
      <c r="E5" s="51">
        <f>$B$1*Intro!$O$13*Intro!$O$14*SIN(RADIANS(D5))</f>
        <v>0.023771148333413823</v>
      </c>
      <c r="F5" s="48">
        <v>-90</v>
      </c>
      <c r="G5" s="49">
        <v>-87</v>
      </c>
      <c r="H5" s="53">
        <f>ABS(A5-G5)</f>
        <v>3</v>
      </c>
      <c r="I5" s="53">
        <f>G5+90</f>
        <v>3</v>
      </c>
      <c r="J5" s="51">
        <f>$B$1*Intro!$O$13*Intro!$O$14*SIN(RADIANS(I5))</f>
        <v>0.023771148333413823</v>
      </c>
    </row>
    <row r="6" spans="1:10" ht="12.75">
      <c r="A6" s="56">
        <v>-85</v>
      </c>
      <c r="B6" s="41">
        <v>-83</v>
      </c>
      <c r="C6" s="53">
        <f aca="true" t="shared" si="0" ref="C6:C41">ABS(A6-B6)</f>
        <v>2</v>
      </c>
      <c r="D6" s="53">
        <f aca="true" t="shared" si="1" ref="D6:D41">B6+90</f>
        <v>7</v>
      </c>
      <c r="E6" s="51">
        <f>$B$1*Intro!$O$13*Intro!$O$14*SIN(RADIANS(D6))</f>
        <v>0.05535342138264821</v>
      </c>
      <c r="F6" s="48">
        <v>-90</v>
      </c>
      <c r="G6" s="49">
        <v>-87</v>
      </c>
      <c r="H6" s="53">
        <f aca="true" t="shared" si="2" ref="H6:H41">ABS(A6-G6)</f>
        <v>2</v>
      </c>
      <c r="I6" s="53">
        <f aca="true" t="shared" si="3" ref="I6:I41">G6+90</f>
        <v>3</v>
      </c>
      <c r="J6" s="51">
        <f>$B$1*Intro!$O$13*Intro!$O$14*SIN(RADIANS(I6))</f>
        <v>0.023771148333413823</v>
      </c>
    </row>
    <row r="7" spans="1:10" ht="12.75">
      <c r="A7" s="56">
        <v>-80</v>
      </c>
      <c r="B7" s="41">
        <v>-79</v>
      </c>
      <c r="C7" s="53">
        <f t="shared" si="0"/>
        <v>1</v>
      </c>
      <c r="D7" s="53">
        <f t="shared" si="1"/>
        <v>11</v>
      </c>
      <c r="E7" s="51">
        <f>$B$1*Intro!$O$13*Intro!$O$14*SIN(RADIANS(D7))</f>
        <v>0.0866660181270128</v>
      </c>
      <c r="F7" s="48">
        <v>-82</v>
      </c>
      <c r="G7" s="49">
        <v>-81</v>
      </c>
      <c r="H7" s="53">
        <f t="shared" si="2"/>
        <v>1</v>
      </c>
      <c r="I7" s="53">
        <f t="shared" si="3"/>
        <v>9</v>
      </c>
      <c r="J7" s="51">
        <f>$B$1*Intro!$O$13*Intro!$O$14*SIN(RADIANS(I7))</f>
        <v>0.07105300332466799</v>
      </c>
    </row>
    <row r="8" spans="1:10" ht="12.75">
      <c r="A8" s="56">
        <v>-75</v>
      </c>
      <c r="B8" s="41">
        <v>-74</v>
      </c>
      <c r="C8" s="53">
        <f t="shared" si="0"/>
        <v>1</v>
      </c>
      <c r="D8" s="53">
        <f t="shared" si="1"/>
        <v>16</v>
      </c>
      <c r="E8" s="51">
        <f>$B$1*Intro!$O$13*Intro!$O$14*SIN(RADIANS(D8))</f>
        <v>0.12519531392414848</v>
      </c>
      <c r="F8" s="48">
        <v>-77</v>
      </c>
      <c r="G8" s="49">
        <v>-77</v>
      </c>
      <c r="H8" s="53">
        <f t="shared" si="2"/>
        <v>2</v>
      </c>
      <c r="I8" s="53">
        <f t="shared" si="3"/>
        <v>13</v>
      </c>
      <c r="J8" s="51">
        <f>$B$1*Intro!$O$13*Intro!$O$14*SIN(RADIANS(I8))</f>
        <v>0.10217344373614654</v>
      </c>
    </row>
    <row r="9" spans="1:10" ht="12.75">
      <c r="A9" s="56">
        <v>-70</v>
      </c>
      <c r="B9" s="41">
        <v>-69</v>
      </c>
      <c r="C9" s="53">
        <f t="shared" si="0"/>
        <v>1</v>
      </c>
      <c r="D9" s="53">
        <f t="shared" si="1"/>
        <v>21</v>
      </c>
      <c r="E9" s="51">
        <f>$B$1*Intro!$O$13*Intro!$O$14*SIN(RADIANS(D9))</f>
        <v>0.16277179778732404</v>
      </c>
      <c r="F9" s="48">
        <v>-72</v>
      </c>
      <c r="G9" s="49">
        <v>-70</v>
      </c>
      <c r="H9" s="53">
        <f t="shared" si="2"/>
        <v>0</v>
      </c>
      <c r="I9" s="53">
        <f t="shared" si="3"/>
        <v>20</v>
      </c>
      <c r="J9" s="51">
        <f>$B$1*Intro!$O$13*Intro!$O$14*SIN(RADIANS(I9))</f>
        <v>0.15534657515894873</v>
      </c>
    </row>
    <row r="10" spans="1:10" ht="12.75">
      <c r="A10" s="56">
        <v>-65</v>
      </c>
      <c r="B10" s="41">
        <v>-65</v>
      </c>
      <c r="C10" s="53">
        <f t="shared" si="0"/>
        <v>0</v>
      </c>
      <c r="D10" s="53">
        <f t="shared" si="1"/>
        <v>25</v>
      </c>
      <c r="E10" s="51">
        <f>$B$1*Intro!$O$13*Intro!$O$14*SIN(RADIANS(D10))</f>
        <v>0.19195448233741094</v>
      </c>
      <c r="F10" s="48">
        <v>-66</v>
      </c>
      <c r="G10" s="49">
        <v>-67</v>
      </c>
      <c r="H10" s="53">
        <f t="shared" si="2"/>
        <v>2</v>
      </c>
      <c r="I10" s="53">
        <f t="shared" si="3"/>
        <v>23</v>
      </c>
      <c r="J10" s="51">
        <f>$B$1*Intro!$O$13*Intro!$O$14*SIN(RADIANS(I10))</f>
        <v>0.17747125075321366</v>
      </c>
    </row>
    <row r="11" spans="1:10" ht="12.75">
      <c r="A11" s="56">
        <v>-60</v>
      </c>
      <c r="B11" s="41">
        <v>-60</v>
      </c>
      <c r="C11" s="53">
        <f t="shared" si="0"/>
        <v>0</v>
      </c>
      <c r="D11" s="53">
        <f t="shared" si="1"/>
        <v>30</v>
      </c>
      <c r="E11" s="51">
        <f>$B$1*Intro!$O$13*Intro!$O$14*SIN(RADIANS(D11))</f>
        <v>0.2271015</v>
      </c>
      <c r="F11" s="48">
        <v>-62</v>
      </c>
      <c r="G11" s="49">
        <v>-62</v>
      </c>
      <c r="H11" s="53">
        <f t="shared" si="2"/>
        <v>2</v>
      </c>
      <c r="I11" s="53">
        <f t="shared" si="3"/>
        <v>28</v>
      </c>
      <c r="J11" s="51">
        <f>$B$1*Intro!$O$13*Intro!$O$14*SIN(RADIANS(I11))</f>
        <v>0.21323539223204</v>
      </c>
    </row>
    <row r="12" spans="1:10" ht="12.75">
      <c r="A12" s="56">
        <v>-55</v>
      </c>
      <c r="B12" s="41">
        <v>-55</v>
      </c>
      <c r="C12" s="53">
        <f t="shared" si="0"/>
        <v>0</v>
      </c>
      <c r="D12" s="53">
        <f t="shared" si="1"/>
        <v>35</v>
      </c>
      <c r="E12" s="51">
        <f>$B$1*Intro!$O$13*Intro!$O$14*SIN(RADIANS(D12))</f>
        <v>0.2605201381199542</v>
      </c>
      <c r="F12" s="48">
        <v>-55</v>
      </c>
      <c r="G12" s="49">
        <v>-55</v>
      </c>
      <c r="H12" s="53">
        <f t="shared" si="2"/>
        <v>0</v>
      </c>
      <c r="I12" s="53">
        <f t="shared" si="3"/>
        <v>35</v>
      </c>
      <c r="J12" s="51">
        <f>$B$1*Intro!$O$13*Intro!$O$14*SIN(RADIANS(I12))</f>
        <v>0.2605201381199542</v>
      </c>
    </row>
    <row r="13" spans="1:10" ht="12.75">
      <c r="A13" s="56">
        <v>-50</v>
      </c>
      <c r="B13" s="41">
        <v>-50</v>
      </c>
      <c r="C13" s="53">
        <f t="shared" si="0"/>
        <v>0</v>
      </c>
      <c r="D13" s="53">
        <f t="shared" si="1"/>
        <v>40</v>
      </c>
      <c r="E13" s="51">
        <f>$B$1*Intro!$O$13*Intro!$O$14*SIN(RADIANS(D13))</f>
        <v>0.2919560606824552</v>
      </c>
      <c r="F13" s="48">
        <v>-50</v>
      </c>
      <c r="G13" s="49">
        <v>-49</v>
      </c>
      <c r="H13" s="53">
        <f t="shared" si="2"/>
        <v>1</v>
      </c>
      <c r="I13" s="53">
        <f t="shared" si="3"/>
        <v>41</v>
      </c>
      <c r="J13" s="51">
        <f>$B$1*Intro!$O$13*Intro!$O$14*SIN(RADIANS(I13))</f>
        <v>0.2979839791445754</v>
      </c>
    </row>
    <row r="14" spans="1:10" ht="12.75">
      <c r="A14" s="56">
        <v>-45</v>
      </c>
      <c r="B14" s="41">
        <v>-46</v>
      </c>
      <c r="C14" s="53">
        <f t="shared" si="0"/>
        <v>1</v>
      </c>
      <c r="D14" s="53">
        <f t="shared" si="1"/>
        <v>44</v>
      </c>
      <c r="E14" s="51">
        <f>$B$1*Intro!$O$13*Intro!$O$14*SIN(RADIANS(D14))</f>
        <v>0.315515915837588</v>
      </c>
      <c r="F14" s="48">
        <v>-45</v>
      </c>
      <c r="G14" s="49">
        <v>-45</v>
      </c>
      <c r="H14" s="53">
        <f t="shared" si="2"/>
        <v>0</v>
      </c>
      <c r="I14" s="53">
        <f t="shared" si="3"/>
        <v>45</v>
      </c>
      <c r="J14" s="51">
        <f>$B$1*Intro!$O$13*Intro!$O$14*SIN(RADIANS(I14))</f>
        <v>0.32117002133527345</v>
      </c>
    </row>
    <row r="15" spans="1:10" ht="12.75">
      <c r="A15" s="56">
        <v>-40</v>
      </c>
      <c r="B15" s="41">
        <v>-41</v>
      </c>
      <c r="C15" s="53">
        <f t="shared" si="0"/>
        <v>1</v>
      </c>
      <c r="D15" s="53">
        <f t="shared" si="1"/>
        <v>49</v>
      </c>
      <c r="E15" s="51">
        <f>$B$1*Intro!$O$13*Intro!$O$14*SIN(RADIANS(D15))</f>
        <v>0.34279135546592376</v>
      </c>
      <c r="F15" s="48">
        <v>-41</v>
      </c>
      <c r="G15" s="49">
        <v>-40</v>
      </c>
      <c r="H15" s="53">
        <f t="shared" si="2"/>
        <v>0</v>
      </c>
      <c r="I15" s="53">
        <f t="shared" si="3"/>
        <v>50</v>
      </c>
      <c r="J15" s="51">
        <f>$B$1*Intro!$O$13*Intro!$O$14*SIN(RADIANS(I15))</f>
        <v>0.3479396841979692</v>
      </c>
    </row>
    <row r="16" spans="1:10" ht="12.75">
      <c r="A16" s="56">
        <v>-35</v>
      </c>
      <c r="B16" s="41">
        <v>-36</v>
      </c>
      <c r="C16" s="53">
        <f t="shared" si="0"/>
        <v>1</v>
      </c>
      <c r="D16" s="53">
        <f t="shared" si="1"/>
        <v>54</v>
      </c>
      <c r="E16" s="51">
        <f>$B$1*Intro!$O$13*Intro!$O$14*SIN(RADIANS(D16))</f>
        <v>0.3674579458960843</v>
      </c>
      <c r="F16" s="48">
        <v>-35</v>
      </c>
      <c r="G16" s="49">
        <v>-37</v>
      </c>
      <c r="H16" s="53">
        <f t="shared" si="2"/>
        <v>2</v>
      </c>
      <c r="I16" s="53">
        <f t="shared" si="3"/>
        <v>53</v>
      </c>
      <c r="J16" s="51">
        <f>$B$1*Intro!$O$13*Intro!$O$14*SIN(RADIANS(I16))</f>
        <v>0.3627426445700106</v>
      </c>
    </row>
    <row r="17" spans="1:10" ht="12.75">
      <c r="A17" s="56">
        <v>-30</v>
      </c>
      <c r="B17" s="41">
        <v>-31</v>
      </c>
      <c r="C17" s="53">
        <f t="shared" si="0"/>
        <v>1</v>
      </c>
      <c r="D17" s="53">
        <f t="shared" si="1"/>
        <v>59</v>
      </c>
      <c r="E17" s="51">
        <f>$B$1*Intro!$O$13*Intro!$O$14*SIN(RADIANS(D17))</f>
        <v>0.3893279594808016</v>
      </c>
      <c r="F17" s="48">
        <v>-30</v>
      </c>
      <c r="G17" s="49">
        <v>-30</v>
      </c>
      <c r="H17" s="53">
        <f t="shared" si="2"/>
        <v>0</v>
      </c>
      <c r="I17" s="53">
        <f t="shared" si="3"/>
        <v>60</v>
      </c>
      <c r="J17" s="51">
        <f>$B$1*Intro!$O$13*Intro!$O$14*SIN(RADIANS(I17))</f>
        <v>0.39335133647510345</v>
      </c>
    </row>
    <row r="18" spans="1:10" ht="12.75">
      <c r="A18" s="56">
        <v>-25</v>
      </c>
      <c r="B18" s="41">
        <v>-25</v>
      </c>
      <c r="C18" s="53">
        <f t="shared" si="0"/>
        <v>0</v>
      </c>
      <c r="D18" s="53">
        <f t="shared" si="1"/>
        <v>65</v>
      </c>
      <c r="E18" s="51">
        <f>$B$1*Intro!$O$13*Intro!$O$14*SIN(RADIANS(D18))</f>
        <v>0.4116477157954076</v>
      </c>
      <c r="F18" s="48">
        <v>-25</v>
      </c>
      <c r="G18" s="49">
        <v>-26</v>
      </c>
      <c r="H18" s="53">
        <f t="shared" si="2"/>
        <v>1</v>
      </c>
      <c r="I18" s="53">
        <f t="shared" si="3"/>
        <v>64</v>
      </c>
      <c r="J18" s="51">
        <f>$B$1*Intro!$O$13*Intro!$O$14*SIN(RADIANS(I18))</f>
        <v>0.40823495221122064</v>
      </c>
    </row>
    <row r="19" spans="1:10" ht="12.75">
      <c r="A19" s="56">
        <v>-20</v>
      </c>
      <c r="B19" s="41">
        <v>-22</v>
      </c>
      <c r="C19" s="53">
        <f t="shared" si="0"/>
        <v>2</v>
      </c>
      <c r="D19" s="53">
        <f t="shared" si="1"/>
        <v>68</v>
      </c>
      <c r="E19" s="51">
        <f>$B$1*Intro!$O$13*Intro!$O$14*SIN(RADIANS(D19))</f>
        <v>0.4211296882957986</v>
      </c>
      <c r="F19" s="48">
        <v>-19</v>
      </c>
      <c r="G19" s="49">
        <v>-21</v>
      </c>
      <c r="H19" s="53">
        <f t="shared" si="2"/>
        <v>1</v>
      </c>
      <c r="I19" s="53">
        <f t="shared" si="3"/>
        <v>69</v>
      </c>
      <c r="J19" s="51">
        <f>$B$1*Intro!$O$13*Intro!$O$14*SIN(RADIANS(I19))</f>
        <v>0.4240350304563086</v>
      </c>
    </row>
    <row r="20" spans="1:10" ht="12.75">
      <c r="A20" s="56">
        <v>-15</v>
      </c>
      <c r="B20" s="41">
        <v>-16</v>
      </c>
      <c r="C20" s="53">
        <f t="shared" si="0"/>
        <v>1</v>
      </c>
      <c r="D20" s="53">
        <f t="shared" si="1"/>
        <v>74</v>
      </c>
      <c r="E20" s="51">
        <f>$B$1*Intro!$O$13*Intro!$O$14*SIN(RADIANS(D20))</f>
        <v>0.4366079460802723</v>
      </c>
      <c r="F20" s="48">
        <v>-15</v>
      </c>
      <c r="G20" s="49">
        <v>-17</v>
      </c>
      <c r="H20" s="53">
        <f t="shared" si="2"/>
        <v>2</v>
      </c>
      <c r="I20" s="53">
        <f t="shared" si="3"/>
        <v>73</v>
      </c>
      <c r="J20" s="51">
        <f>$B$1*Intro!$O$13*Intro!$O$14*SIN(RADIANS(I20))</f>
        <v>0.43435648907267865</v>
      </c>
    </row>
    <row r="21" spans="1:10" ht="12.75">
      <c r="A21" s="56">
        <v>-10</v>
      </c>
      <c r="B21" s="41">
        <v>-10</v>
      </c>
      <c r="C21" s="53">
        <f t="shared" si="0"/>
        <v>0</v>
      </c>
      <c r="D21" s="53">
        <f t="shared" si="1"/>
        <v>80</v>
      </c>
      <c r="E21" s="51">
        <f>$B$1*Intro!$O$13*Intro!$O$14*SIN(RADIANS(D21))</f>
        <v>0.447302635841404</v>
      </c>
      <c r="F21" s="48">
        <v>-9</v>
      </c>
      <c r="G21" s="49">
        <v>-10</v>
      </c>
      <c r="H21" s="53">
        <f t="shared" si="2"/>
        <v>0</v>
      </c>
      <c r="I21" s="53">
        <f t="shared" si="3"/>
        <v>80</v>
      </c>
      <c r="J21" s="51">
        <f>$B$1*Intro!$O$13*Intro!$O$14*SIN(RADIANS(I21))</f>
        <v>0.447302635841404</v>
      </c>
    </row>
    <row r="22" spans="1:10" ht="12.75">
      <c r="A22" s="56">
        <v>-5</v>
      </c>
      <c r="B22" s="41">
        <v>-7</v>
      </c>
      <c r="C22" s="53">
        <f t="shared" si="0"/>
        <v>2</v>
      </c>
      <c r="D22" s="53">
        <f t="shared" si="1"/>
        <v>83</v>
      </c>
      <c r="E22" s="51">
        <f>$B$1*Intro!$O$13*Intro!$O$14*SIN(RADIANS(D22))</f>
        <v>0.45081743971394345</v>
      </c>
      <c r="F22" s="48">
        <v>-4</v>
      </c>
      <c r="G22" s="49">
        <v>-6</v>
      </c>
      <c r="H22" s="53">
        <f t="shared" si="2"/>
        <v>1</v>
      </c>
      <c r="I22" s="53">
        <f t="shared" si="3"/>
        <v>84</v>
      </c>
      <c r="J22" s="51">
        <f>$B$1*Intro!$O$13*Intro!$O$14*SIN(RADIANS(I22))</f>
        <v>0.45171482844195593</v>
      </c>
    </row>
    <row r="23" spans="1:10" ht="12.75">
      <c r="A23" s="56">
        <v>0</v>
      </c>
      <c r="B23" s="41">
        <v>-1</v>
      </c>
      <c r="C23" s="53">
        <f t="shared" si="0"/>
        <v>1</v>
      </c>
      <c r="D23" s="53">
        <f t="shared" si="1"/>
        <v>89</v>
      </c>
      <c r="E23" s="51">
        <f>$B$1*Intro!$O$13*Intro!$O$14*SIN(RADIANS(D23))</f>
        <v>0.45413382268311847</v>
      </c>
      <c r="F23" s="48">
        <v>0</v>
      </c>
      <c r="G23" s="49">
        <v>-1</v>
      </c>
      <c r="H23" s="53">
        <f t="shared" si="2"/>
        <v>1</v>
      </c>
      <c r="I23" s="53">
        <f t="shared" si="3"/>
        <v>89</v>
      </c>
      <c r="J23" s="51">
        <f>$B$1*Intro!$O$13*Intro!$O$14*SIN(RADIANS(I23))</f>
        <v>0.45413382268311847</v>
      </c>
    </row>
    <row r="24" spans="1:10" ht="12.75">
      <c r="A24" s="56">
        <v>5</v>
      </c>
      <c r="B24" s="41">
        <v>2</v>
      </c>
      <c r="C24" s="53">
        <f t="shared" si="0"/>
        <v>3</v>
      </c>
      <c r="D24" s="53">
        <f t="shared" si="1"/>
        <v>92</v>
      </c>
      <c r="E24" s="51">
        <f>$B$1*Intro!$O$13*Intro!$O$14*SIN(RADIANS(D24))</f>
        <v>0.45392631180455445</v>
      </c>
      <c r="F24" s="48">
        <v>6</v>
      </c>
      <c r="G24" s="49">
        <v>6</v>
      </c>
      <c r="H24" s="53">
        <f t="shared" si="2"/>
        <v>1</v>
      </c>
      <c r="I24" s="53">
        <f t="shared" si="3"/>
        <v>96</v>
      </c>
      <c r="J24" s="51">
        <f>$B$1*Intro!$O$13*Intro!$O$14*SIN(RADIANS(I24))</f>
        <v>0.45171482844195593</v>
      </c>
    </row>
    <row r="25" spans="1:10" ht="12.75">
      <c r="A25" s="56">
        <v>10</v>
      </c>
      <c r="B25" s="41">
        <v>9</v>
      </c>
      <c r="C25" s="53">
        <f t="shared" si="0"/>
        <v>1</v>
      </c>
      <c r="D25" s="53">
        <f t="shared" si="1"/>
        <v>99</v>
      </c>
      <c r="E25" s="51">
        <f>$B$1*Intro!$O$13*Intro!$O$14*SIN(RADIANS(D25))</f>
        <v>0.4486110073633334</v>
      </c>
      <c r="F25" s="48">
        <v>11</v>
      </c>
      <c r="G25" s="49">
        <v>9</v>
      </c>
      <c r="H25" s="53">
        <f t="shared" si="2"/>
        <v>1</v>
      </c>
      <c r="I25" s="53">
        <f t="shared" si="3"/>
        <v>99</v>
      </c>
      <c r="J25" s="51">
        <f>$B$1*Intro!$O$13*Intro!$O$14*SIN(RADIANS(I25))</f>
        <v>0.4486110073633334</v>
      </c>
    </row>
    <row r="26" spans="1:10" ht="12.75">
      <c r="A26" s="56">
        <v>15</v>
      </c>
      <c r="B26" s="41">
        <v>14</v>
      </c>
      <c r="C26" s="53">
        <f t="shared" si="0"/>
        <v>1</v>
      </c>
      <c r="D26" s="53">
        <f t="shared" si="1"/>
        <v>104</v>
      </c>
      <c r="E26" s="51">
        <f>$B$1*Intro!$O$13*Intro!$O$14*SIN(RADIANS(D26))</f>
        <v>0.4407112297617365</v>
      </c>
      <c r="F26" s="48">
        <v>16</v>
      </c>
      <c r="G26" s="49">
        <v>14</v>
      </c>
      <c r="H26" s="53">
        <f t="shared" si="2"/>
        <v>1</v>
      </c>
      <c r="I26" s="53">
        <f t="shared" si="3"/>
        <v>104</v>
      </c>
      <c r="J26" s="51">
        <f>$B$1*Intro!$O$13*Intro!$O$14*SIN(RADIANS(I26))</f>
        <v>0.4407112297617365</v>
      </c>
    </row>
    <row r="27" spans="1:10" ht="12.75">
      <c r="A27" s="56">
        <v>20</v>
      </c>
      <c r="B27" s="41">
        <v>17</v>
      </c>
      <c r="C27" s="53">
        <f t="shared" si="0"/>
        <v>3</v>
      </c>
      <c r="D27" s="53">
        <f t="shared" si="1"/>
        <v>107</v>
      </c>
      <c r="E27" s="51">
        <f>$B$1*Intro!$O$13*Intro!$O$14*SIN(RADIANS(D27))</f>
        <v>0.4343564890726787</v>
      </c>
      <c r="F27" s="48">
        <v>21</v>
      </c>
      <c r="G27" s="49">
        <v>18</v>
      </c>
      <c r="H27" s="53">
        <f t="shared" si="2"/>
        <v>2</v>
      </c>
      <c r="I27" s="53">
        <f t="shared" si="3"/>
        <v>108</v>
      </c>
      <c r="J27" s="51">
        <f>$B$1*Intro!$O$13*Intro!$O$14*SIN(RADIANS(I27))</f>
        <v>0.43197272287080773</v>
      </c>
    </row>
    <row r="28" spans="1:10" ht="12.75">
      <c r="A28" s="56">
        <v>25</v>
      </c>
      <c r="B28" s="41">
        <v>22</v>
      </c>
      <c r="C28" s="53">
        <f t="shared" si="0"/>
        <v>3</v>
      </c>
      <c r="D28" s="53">
        <f t="shared" si="1"/>
        <v>112</v>
      </c>
      <c r="E28" s="51">
        <f>$B$1*Intro!$O$13*Intro!$O$14*SIN(RADIANS(D28))</f>
        <v>0.4211296882957986</v>
      </c>
      <c r="F28" s="48">
        <v>26</v>
      </c>
      <c r="G28" s="49">
        <v>24</v>
      </c>
      <c r="H28" s="53">
        <f t="shared" si="2"/>
        <v>1</v>
      </c>
      <c r="I28" s="53">
        <f t="shared" si="3"/>
        <v>114</v>
      </c>
      <c r="J28" s="51">
        <f>$B$1*Intro!$O$13*Intro!$O$14*SIN(RADIANS(I28))</f>
        <v>0.4149350874976423</v>
      </c>
    </row>
    <row r="29" spans="1:10" ht="12.75">
      <c r="A29" s="56">
        <v>30</v>
      </c>
      <c r="B29" s="41">
        <v>30</v>
      </c>
      <c r="C29" s="53">
        <f t="shared" si="0"/>
        <v>0</v>
      </c>
      <c r="D29" s="53">
        <f t="shared" si="1"/>
        <v>120</v>
      </c>
      <c r="E29" s="51">
        <f>$B$1*Intro!$O$13*Intro!$O$14*SIN(RADIANS(D29))</f>
        <v>0.3933513364751035</v>
      </c>
      <c r="F29" s="48">
        <v>31</v>
      </c>
      <c r="G29" s="49">
        <v>30</v>
      </c>
      <c r="H29" s="53">
        <f t="shared" si="2"/>
        <v>0</v>
      </c>
      <c r="I29" s="53">
        <f t="shared" si="3"/>
        <v>120</v>
      </c>
      <c r="J29" s="51">
        <f>$B$1*Intro!$O$13*Intro!$O$14*SIN(RADIANS(I29))</f>
        <v>0.3933513364751035</v>
      </c>
    </row>
    <row r="30" spans="1:10" ht="12.75">
      <c r="A30" s="56">
        <v>35</v>
      </c>
      <c r="B30" s="41">
        <v>34</v>
      </c>
      <c r="C30" s="53">
        <f t="shared" si="0"/>
        <v>1</v>
      </c>
      <c r="D30" s="53">
        <f t="shared" si="1"/>
        <v>124</v>
      </c>
      <c r="E30" s="51">
        <f>$B$1*Intro!$O$13*Intro!$O$14*SIN(RADIANS(D30))</f>
        <v>0.37655135256721767</v>
      </c>
      <c r="F30" s="48">
        <v>36</v>
      </c>
      <c r="G30" s="49">
        <v>34</v>
      </c>
      <c r="H30" s="53">
        <f t="shared" si="2"/>
        <v>1</v>
      </c>
      <c r="I30" s="53">
        <f t="shared" si="3"/>
        <v>124</v>
      </c>
      <c r="J30" s="51">
        <f>$B$1*Intro!$O$13*Intro!$O$14*SIN(RADIANS(I30))</f>
        <v>0.37655135256721767</v>
      </c>
    </row>
    <row r="31" spans="1:10" ht="12.75">
      <c r="A31" s="56">
        <v>40</v>
      </c>
      <c r="B31" s="41">
        <v>39</v>
      </c>
      <c r="C31" s="53">
        <f t="shared" si="0"/>
        <v>1</v>
      </c>
      <c r="D31" s="53">
        <f t="shared" si="1"/>
        <v>129</v>
      </c>
      <c r="E31" s="51">
        <f>$B$1*Intro!$O$13*Intro!$O$14*SIN(RADIANS(D31))</f>
        <v>0.3529820271316407</v>
      </c>
      <c r="F31" s="48">
        <v>40</v>
      </c>
      <c r="G31" s="49">
        <v>38</v>
      </c>
      <c r="H31" s="53">
        <f t="shared" si="2"/>
        <v>2</v>
      </c>
      <c r="I31" s="53">
        <f t="shared" si="3"/>
        <v>128</v>
      </c>
      <c r="J31" s="51">
        <f>$B$1*Intro!$O$13*Intro!$O$14*SIN(RADIANS(I31))</f>
        <v>0.357916848320434</v>
      </c>
    </row>
    <row r="32" spans="1:10" ht="12.75">
      <c r="A32" s="56">
        <v>45</v>
      </c>
      <c r="B32" s="41">
        <v>43</v>
      </c>
      <c r="C32" s="53">
        <f t="shared" si="0"/>
        <v>2</v>
      </c>
      <c r="D32" s="53">
        <f t="shared" si="1"/>
        <v>133</v>
      </c>
      <c r="E32" s="51">
        <f>$B$1*Intro!$O$13*Intro!$O$14*SIN(RADIANS(D32))</f>
        <v>0.3321830453365322</v>
      </c>
      <c r="F32" s="48">
        <v>45</v>
      </c>
      <c r="G32" s="49">
        <v>43</v>
      </c>
      <c r="H32" s="53">
        <f t="shared" si="2"/>
        <v>2</v>
      </c>
      <c r="I32" s="53">
        <f t="shared" si="3"/>
        <v>133</v>
      </c>
      <c r="J32" s="51">
        <f>$B$1*Intro!$O$13*Intro!$O$14*SIN(RADIANS(I32))</f>
        <v>0.3321830453365322</v>
      </c>
    </row>
    <row r="33" spans="1:10" ht="12.75">
      <c r="A33" s="56">
        <v>50</v>
      </c>
      <c r="B33" s="41">
        <v>50</v>
      </c>
      <c r="C33" s="53">
        <f t="shared" si="0"/>
        <v>0</v>
      </c>
      <c r="D33" s="53">
        <f t="shared" si="1"/>
        <v>140</v>
      </c>
      <c r="E33" s="51">
        <f>$B$1*Intro!$O$13*Intro!$O$14*SIN(RADIANS(D33))</f>
        <v>0.29195606068245533</v>
      </c>
      <c r="F33" s="48">
        <v>50</v>
      </c>
      <c r="G33" s="49">
        <v>51</v>
      </c>
      <c r="H33" s="53">
        <f t="shared" si="2"/>
        <v>1</v>
      </c>
      <c r="I33" s="53">
        <f t="shared" si="3"/>
        <v>141</v>
      </c>
      <c r="J33" s="51">
        <f>$B$1*Intro!$O$13*Intro!$O$14*SIN(RADIANS(I33))</f>
        <v>0.28583920957600933</v>
      </c>
    </row>
    <row r="34" spans="1:10" ht="12.75">
      <c r="A34" s="56">
        <v>55</v>
      </c>
      <c r="B34" s="41">
        <v>54</v>
      </c>
      <c r="C34" s="53">
        <f t="shared" si="0"/>
        <v>1</v>
      </c>
      <c r="D34" s="53">
        <f t="shared" si="1"/>
        <v>144</v>
      </c>
      <c r="E34" s="51">
        <f>$B$1*Intro!$O$13*Intro!$O$14*SIN(RADIANS(D34))</f>
        <v>0.2669738249469983</v>
      </c>
      <c r="F34" s="48">
        <v>55</v>
      </c>
      <c r="G34" s="49">
        <v>54</v>
      </c>
      <c r="H34" s="53">
        <f t="shared" si="2"/>
        <v>1</v>
      </c>
      <c r="I34" s="53">
        <f t="shared" si="3"/>
        <v>144</v>
      </c>
      <c r="J34" s="51">
        <f>$B$1*Intro!$O$13*Intro!$O$14*SIN(RADIANS(I34))</f>
        <v>0.2669738249469983</v>
      </c>
    </row>
    <row r="35" spans="1:10" ht="12.75">
      <c r="A35" s="56">
        <v>60</v>
      </c>
      <c r="B35" s="41">
        <v>60</v>
      </c>
      <c r="C35" s="53">
        <f t="shared" si="0"/>
        <v>0</v>
      </c>
      <c r="D35" s="53">
        <f t="shared" si="1"/>
        <v>150</v>
      </c>
      <c r="E35" s="51">
        <f>$B$1*Intro!$O$13*Intro!$O$14*SIN(RADIANS(D35))</f>
        <v>0.2271015</v>
      </c>
      <c r="F35" s="48">
        <v>60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0.2271015</v>
      </c>
    </row>
    <row r="36" spans="1:10" ht="12.75">
      <c r="A36" s="56">
        <v>65</v>
      </c>
      <c r="B36" s="41">
        <v>63</v>
      </c>
      <c r="C36" s="53">
        <f t="shared" si="0"/>
        <v>2</v>
      </c>
      <c r="D36" s="53">
        <f t="shared" si="1"/>
        <v>153</v>
      </c>
      <c r="E36" s="51">
        <f>$B$1*Intro!$O$13*Intro!$O$14*SIN(RADIANS(D36))</f>
        <v>0.20620384695320143</v>
      </c>
      <c r="F36" s="48">
        <v>66</v>
      </c>
      <c r="G36" s="49">
        <v>66</v>
      </c>
      <c r="H36" s="53">
        <f t="shared" si="2"/>
        <v>1</v>
      </c>
      <c r="I36" s="53">
        <f t="shared" si="3"/>
        <v>156</v>
      </c>
      <c r="J36" s="51">
        <f>$B$1*Intro!$O$13*Intro!$O$14*SIN(RADIANS(I36))</f>
        <v>0.1847410034949578</v>
      </c>
    </row>
    <row r="37" spans="1:10" ht="12.75">
      <c r="A37" s="56">
        <v>70</v>
      </c>
      <c r="B37" s="41">
        <v>71</v>
      </c>
      <c r="C37" s="53">
        <f t="shared" si="0"/>
        <v>1</v>
      </c>
      <c r="D37" s="53">
        <f t="shared" si="1"/>
        <v>161</v>
      </c>
      <c r="E37" s="51">
        <f>$B$1*Intro!$O$13*Intro!$O$14*SIN(RADIANS(D37))</f>
        <v>0.14787403245890393</v>
      </c>
      <c r="F37" s="48">
        <v>69</v>
      </c>
      <c r="G37" s="49">
        <v>68</v>
      </c>
      <c r="H37" s="53">
        <f t="shared" si="2"/>
        <v>2</v>
      </c>
      <c r="I37" s="53">
        <f t="shared" si="3"/>
        <v>158</v>
      </c>
      <c r="J37" s="51">
        <f>$B$1*Intro!$O$13*Intro!$O$14*SIN(RADIANS(I37))</f>
        <v>0.17014743854928763</v>
      </c>
    </row>
    <row r="38" spans="1:10" ht="12.75">
      <c r="A38" s="56">
        <v>75</v>
      </c>
      <c r="B38" s="41">
        <v>75</v>
      </c>
      <c r="C38" s="53">
        <f t="shared" si="0"/>
        <v>0</v>
      </c>
      <c r="D38" s="53">
        <f t="shared" si="1"/>
        <v>165</v>
      </c>
      <c r="E38" s="51">
        <f>$B$1*Intro!$O$13*Intro!$O$14*SIN(RADIANS(D38))</f>
        <v>0.11755638674270037</v>
      </c>
      <c r="F38" s="48">
        <v>75</v>
      </c>
      <c r="G38" s="49">
        <v>76</v>
      </c>
      <c r="H38" s="53">
        <f t="shared" si="2"/>
        <v>1</v>
      </c>
      <c r="I38" s="53">
        <f t="shared" si="3"/>
        <v>166</v>
      </c>
      <c r="J38" s="51">
        <f>$B$1*Intro!$O$13*Intro!$O$14*SIN(RADIANS(I38))</f>
        <v>0.1098816507470559</v>
      </c>
    </row>
    <row r="39" spans="1:10" ht="12.75">
      <c r="A39" s="56">
        <v>80</v>
      </c>
      <c r="B39" s="41">
        <v>80</v>
      </c>
      <c r="C39" s="53">
        <f t="shared" si="0"/>
        <v>0</v>
      </c>
      <c r="D39" s="53">
        <f t="shared" si="1"/>
        <v>170</v>
      </c>
      <c r="E39" s="51">
        <f>$B$1*Intro!$O$13*Intro!$O$14*SIN(RADIANS(D39))</f>
        <v>0.07887152324085274</v>
      </c>
      <c r="F39" s="48">
        <v>79</v>
      </c>
      <c r="G39" s="49">
        <v>80</v>
      </c>
      <c r="H39" s="53">
        <f t="shared" si="2"/>
        <v>0</v>
      </c>
      <c r="I39" s="53">
        <f t="shared" si="3"/>
        <v>170</v>
      </c>
      <c r="J39" s="51">
        <f>$B$1*Intro!$O$13*Intro!$O$14*SIN(RADIANS(I39))</f>
        <v>0.07887152324085274</v>
      </c>
    </row>
    <row r="40" spans="1:10" ht="12.75">
      <c r="A40" s="56">
        <v>85</v>
      </c>
      <c r="B40" s="41">
        <v>84</v>
      </c>
      <c r="C40" s="53">
        <f t="shared" si="0"/>
        <v>1</v>
      </c>
      <c r="D40" s="53">
        <f t="shared" si="1"/>
        <v>174</v>
      </c>
      <c r="E40" s="51">
        <f>$B$1*Intro!$O$13*Intro!$O$14*SIN(RADIANS(D40))</f>
        <v>0.04747714160155814</v>
      </c>
      <c r="F40" s="48">
        <v>84</v>
      </c>
      <c r="G40" s="49">
        <v>84</v>
      </c>
      <c r="H40" s="53">
        <f t="shared" si="2"/>
        <v>1</v>
      </c>
      <c r="I40" s="53">
        <f t="shared" si="3"/>
        <v>174</v>
      </c>
      <c r="J40" s="51">
        <f>$B$1*Intro!$O$13*Intro!$O$14*SIN(RADIANS(I40))</f>
        <v>0.04747714160155814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5.5646610366486E-17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5.5646610366486E-17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3</v>
      </c>
      <c r="D43" s="6"/>
      <c r="H43" s="55">
        <f>MAX(H5:H41)</f>
        <v>3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5.5646610366486E-17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5.5646610366486E-17</v>
      </c>
    </row>
    <row r="84" spans="1:10" ht="12.75">
      <c r="A84" s="56">
        <v>85</v>
      </c>
      <c r="B84" s="41">
        <v>85</v>
      </c>
      <c r="C84" s="53">
        <f aca="true" t="shared" si="4" ref="C84:C118">ABS(A84-B84)</f>
        <v>0</v>
      </c>
      <c r="D84" s="53">
        <f aca="true" t="shared" si="5" ref="D84:D118">B84+90</f>
        <v>175</v>
      </c>
      <c r="E84" s="51">
        <f>$B$1*Intro!$O$13*Intro!$O$14*SIN(RADIANS(D84))</f>
        <v>0.0395863998232146</v>
      </c>
      <c r="F84" s="48">
        <v>85</v>
      </c>
      <c r="G84" s="49">
        <v>83</v>
      </c>
      <c r="H84" s="53">
        <f aca="true" t="shared" si="6" ref="H84:H118">ABS(A84-G84)</f>
        <v>2</v>
      </c>
      <c r="I84" s="53">
        <f aca="true" t="shared" si="7" ref="I84:I118">G84+90</f>
        <v>173</v>
      </c>
      <c r="J84" s="51">
        <f>$B$1*Intro!$O$13*Intro!$O$14*SIN(RADIANS(I84))</f>
        <v>0.05535342138264824</v>
      </c>
    </row>
    <row r="85" spans="1:10" ht="12.75">
      <c r="A85" s="56">
        <v>80</v>
      </c>
      <c r="B85" s="41">
        <v>81</v>
      </c>
      <c r="C85" s="53">
        <f t="shared" si="4"/>
        <v>1</v>
      </c>
      <c r="D85" s="53">
        <f t="shared" si="5"/>
        <v>171</v>
      </c>
      <c r="E85" s="51">
        <f>$B$1*Intro!$O$13*Intro!$O$14*SIN(RADIANS(D85))</f>
        <v>0.07105300332466805</v>
      </c>
      <c r="F85" s="48">
        <v>80</v>
      </c>
      <c r="G85" s="49">
        <v>81</v>
      </c>
      <c r="H85" s="53">
        <f t="shared" si="6"/>
        <v>1</v>
      </c>
      <c r="I85" s="53">
        <f t="shared" si="7"/>
        <v>171</v>
      </c>
      <c r="J85" s="51">
        <f>$B$1*Intro!$O$13*Intro!$O$14*SIN(RADIANS(I85))</f>
        <v>0.07105300332466805</v>
      </c>
    </row>
    <row r="86" spans="1:10" ht="12.75">
      <c r="A86" s="56">
        <v>75</v>
      </c>
      <c r="B86" s="41">
        <v>76</v>
      </c>
      <c r="C86" s="53">
        <f t="shared" si="4"/>
        <v>1</v>
      </c>
      <c r="D86" s="53">
        <f t="shared" si="5"/>
        <v>166</v>
      </c>
      <c r="E86" s="51">
        <f>$B$1*Intro!$O$13*Intro!$O$14*SIN(RADIANS(D86))</f>
        <v>0.1098816507470559</v>
      </c>
      <c r="F86" s="48">
        <v>75</v>
      </c>
      <c r="G86" s="49">
        <v>76</v>
      </c>
      <c r="H86" s="53">
        <f t="shared" si="6"/>
        <v>1</v>
      </c>
      <c r="I86" s="53">
        <f t="shared" si="7"/>
        <v>166</v>
      </c>
      <c r="J86" s="51">
        <f>$B$1*Intro!$O$13*Intro!$O$14*SIN(RADIANS(I86))</f>
        <v>0.1098816507470559</v>
      </c>
    </row>
    <row r="87" spans="1:10" ht="12.75">
      <c r="A87" s="56">
        <v>70</v>
      </c>
      <c r="B87" s="41">
        <v>71</v>
      </c>
      <c r="C87" s="53">
        <f t="shared" si="4"/>
        <v>1</v>
      </c>
      <c r="D87" s="53">
        <f t="shared" si="5"/>
        <v>161</v>
      </c>
      <c r="E87" s="51">
        <f>$B$1*Intro!$O$13*Intro!$O$14*SIN(RADIANS(D87))</f>
        <v>0.14787403245890393</v>
      </c>
      <c r="F87" s="48">
        <v>71</v>
      </c>
      <c r="G87" s="49">
        <v>72</v>
      </c>
      <c r="H87" s="53">
        <f t="shared" si="6"/>
        <v>2</v>
      </c>
      <c r="I87" s="53">
        <f t="shared" si="7"/>
        <v>162</v>
      </c>
      <c r="J87" s="51">
        <f>$B$1*Intro!$O$13*Intro!$O$14*SIN(RADIANS(I87))</f>
        <v>0.14035644589608431</v>
      </c>
    </row>
    <row r="88" spans="1:10" ht="12.75">
      <c r="A88" s="56">
        <v>65</v>
      </c>
      <c r="B88" s="41">
        <v>65</v>
      </c>
      <c r="C88" s="53">
        <f t="shared" si="4"/>
        <v>0</v>
      </c>
      <c r="D88" s="53">
        <f t="shared" si="5"/>
        <v>155</v>
      </c>
      <c r="E88" s="51">
        <f>$B$1*Intro!$O$13*Intro!$O$14*SIN(RADIANS(D88))</f>
        <v>0.19195448233741097</v>
      </c>
      <c r="F88" s="48">
        <v>65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0.19195448233741097</v>
      </c>
    </row>
    <row r="89" spans="1:10" ht="12.75">
      <c r="A89" s="56">
        <v>60</v>
      </c>
      <c r="B89" s="41">
        <v>60</v>
      </c>
      <c r="C89" s="53">
        <f t="shared" si="4"/>
        <v>0</v>
      </c>
      <c r="D89" s="53">
        <f t="shared" si="5"/>
        <v>150</v>
      </c>
      <c r="E89" s="51">
        <f>$B$1*Intro!$O$13*Intro!$O$14*SIN(RADIANS(D89))</f>
        <v>0.2271015</v>
      </c>
      <c r="F89" s="48">
        <v>61</v>
      </c>
      <c r="G89" s="49">
        <v>60</v>
      </c>
      <c r="H89" s="53">
        <f t="shared" si="6"/>
        <v>0</v>
      </c>
      <c r="I89" s="53">
        <f t="shared" si="7"/>
        <v>150</v>
      </c>
      <c r="J89" s="51">
        <f>$B$1*Intro!$O$13*Intro!$O$14*SIN(RADIANS(I89))</f>
        <v>0.2271015</v>
      </c>
    </row>
    <row r="90" spans="1:10" ht="12.75">
      <c r="A90" s="56">
        <v>55</v>
      </c>
      <c r="B90" s="41">
        <v>56</v>
      </c>
      <c r="C90" s="53">
        <f t="shared" si="4"/>
        <v>1</v>
      </c>
      <c r="D90" s="53">
        <f t="shared" si="5"/>
        <v>146</v>
      </c>
      <c r="E90" s="51">
        <f>$B$1*Intro!$O$13*Intro!$O$14*SIN(RADIANS(D90))</f>
        <v>0.2539870943351237</v>
      </c>
      <c r="F90" s="48">
        <v>56</v>
      </c>
      <c r="G90" s="49">
        <v>56</v>
      </c>
      <c r="H90" s="53">
        <f t="shared" si="6"/>
        <v>1</v>
      </c>
      <c r="I90" s="53">
        <f t="shared" si="7"/>
        <v>146</v>
      </c>
      <c r="J90" s="51">
        <f>$B$1*Intro!$O$13*Intro!$O$14*SIN(RADIANS(I90))</f>
        <v>0.2539870943351237</v>
      </c>
    </row>
    <row r="91" spans="1:10" ht="12.75">
      <c r="A91" s="56">
        <v>50</v>
      </c>
      <c r="B91" s="41">
        <v>51</v>
      </c>
      <c r="C91" s="53">
        <f t="shared" si="4"/>
        <v>1</v>
      </c>
      <c r="D91" s="53">
        <f t="shared" si="5"/>
        <v>141</v>
      </c>
      <c r="E91" s="51">
        <f>$B$1*Intro!$O$13*Intro!$O$14*SIN(RADIANS(D91))</f>
        <v>0.28583920957600933</v>
      </c>
      <c r="F91" s="48">
        <v>49</v>
      </c>
      <c r="G91" s="49">
        <v>49</v>
      </c>
      <c r="H91" s="53">
        <f t="shared" si="6"/>
        <v>1</v>
      </c>
      <c r="I91" s="53">
        <f t="shared" si="7"/>
        <v>139</v>
      </c>
      <c r="J91" s="51">
        <f>$B$1*Intro!$O$13*Intro!$O$14*SIN(RADIANS(I91))</f>
        <v>0.2979839791445754</v>
      </c>
    </row>
    <row r="92" spans="1:10" ht="12.75">
      <c r="A92" s="56">
        <v>45</v>
      </c>
      <c r="B92" s="41">
        <v>45</v>
      </c>
      <c r="C92" s="53">
        <f t="shared" si="4"/>
        <v>0</v>
      </c>
      <c r="D92" s="53">
        <f t="shared" si="5"/>
        <v>135</v>
      </c>
      <c r="E92" s="51">
        <f>$B$1*Intro!$O$13*Intro!$O$14*SIN(RADIANS(D92))</f>
        <v>0.3211700213352735</v>
      </c>
      <c r="F92" s="48">
        <v>45</v>
      </c>
      <c r="G92" s="49">
        <v>44</v>
      </c>
      <c r="H92" s="53">
        <f t="shared" si="6"/>
        <v>1</v>
      </c>
      <c r="I92" s="53">
        <f t="shared" si="7"/>
        <v>134</v>
      </c>
      <c r="J92" s="51">
        <f>$B$1*Intro!$O$13*Intro!$O$14*SIN(RADIANS(I92))</f>
        <v>0.3267262953332164</v>
      </c>
    </row>
    <row r="93" spans="1:10" ht="12.75">
      <c r="A93" s="56">
        <v>40</v>
      </c>
      <c r="B93" s="41">
        <v>40</v>
      </c>
      <c r="C93" s="53">
        <f t="shared" si="4"/>
        <v>0</v>
      </c>
      <c r="D93" s="53">
        <f t="shared" si="5"/>
        <v>130</v>
      </c>
      <c r="E93" s="51">
        <f>$B$1*Intro!$O$13*Intro!$O$14*SIN(RADIANS(D93))</f>
        <v>0.3479396841979692</v>
      </c>
      <c r="F93" s="48">
        <v>40</v>
      </c>
      <c r="G93" s="49">
        <v>39</v>
      </c>
      <c r="H93" s="53">
        <f t="shared" si="6"/>
        <v>1</v>
      </c>
      <c r="I93" s="53">
        <f t="shared" si="7"/>
        <v>129</v>
      </c>
      <c r="J93" s="51">
        <f>$B$1*Intro!$O$13*Intro!$O$14*SIN(RADIANS(I93))</f>
        <v>0.3529820271316407</v>
      </c>
    </row>
    <row r="94" spans="1:10" ht="12.75">
      <c r="A94" s="56">
        <v>35</v>
      </c>
      <c r="B94" s="41">
        <v>36</v>
      </c>
      <c r="C94" s="53">
        <f t="shared" si="4"/>
        <v>1</v>
      </c>
      <c r="D94" s="53">
        <f t="shared" si="5"/>
        <v>126</v>
      </c>
      <c r="E94" s="51">
        <f>$B$1*Intro!$O$13*Intro!$O$14*SIN(RADIANS(D94))</f>
        <v>0.3674579458960843</v>
      </c>
      <c r="F94" s="48">
        <v>36</v>
      </c>
      <c r="G94" s="49">
        <v>36</v>
      </c>
      <c r="H94" s="53">
        <f t="shared" si="6"/>
        <v>1</v>
      </c>
      <c r="I94" s="53">
        <f t="shared" si="7"/>
        <v>126</v>
      </c>
      <c r="J94" s="51">
        <f>$B$1*Intro!$O$13*Intro!$O$14*SIN(RADIANS(I94))</f>
        <v>0.3674579458960843</v>
      </c>
    </row>
    <row r="95" spans="1:10" ht="12.75">
      <c r="A95" s="56">
        <v>30</v>
      </c>
      <c r="B95" s="41">
        <v>30</v>
      </c>
      <c r="C95" s="53">
        <f t="shared" si="4"/>
        <v>0</v>
      </c>
      <c r="D95" s="53">
        <f t="shared" si="5"/>
        <v>120</v>
      </c>
      <c r="E95" s="51">
        <f>$B$1*Intro!$O$13*Intro!$O$14*SIN(RADIANS(D95))</f>
        <v>0.3933513364751035</v>
      </c>
      <c r="F95" s="48">
        <v>31</v>
      </c>
      <c r="G95" s="49">
        <v>31</v>
      </c>
      <c r="H95" s="53">
        <f t="shared" si="6"/>
        <v>1</v>
      </c>
      <c r="I95" s="53">
        <f t="shared" si="7"/>
        <v>121</v>
      </c>
      <c r="J95" s="51">
        <f>$B$1*Intro!$O$13*Intro!$O$14*SIN(RADIANS(I95))</f>
        <v>0.3893279594808016</v>
      </c>
    </row>
    <row r="96" spans="1:10" ht="12.75">
      <c r="A96" s="56">
        <v>25</v>
      </c>
      <c r="B96" s="41">
        <v>24</v>
      </c>
      <c r="C96" s="53">
        <f t="shared" si="4"/>
        <v>1</v>
      </c>
      <c r="D96" s="53">
        <f t="shared" si="5"/>
        <v>114</v>
      </c>
      <c r="E96" s="51">
        <f>$B$1*Intro!$O$13*Intro!$O$14*SIN(RADIANS(D96))</f>
        <v>0.4149350874976423</v>
      </c>
      <c r="F96" s="48">
        <v>26</v>
      </c>
      <c r="G96" s="49">
        <v>27</v>
      </c>
      <c r="H96" s="53">
        <f t="shared" si="6"/>
        <v>2</v>
      </c>
      <c r="I96" s="53">
        <f t="shared" si="7"/>
        <v>117</v>
      </c>
      <c r="J96" s="51">
        <f>$B$1*Intro!$O$13*Intro!$O$14*SIN(RADIANS(I96))</f>
        <v>0.4046978363059293</v>
      </c>
    </row>
    <row r="97" spans="1:10" ht="12.75">
      <c r="A97" s="56">
        <v>20</v>
      </c>
      <c r="B97" s="41">
        <v>19</v>
      </c>
      <c r="C97" s="53">
        <f t="shared" si="4"/>
        <v>1</v>
      </c>
      <c r="D97" s="53">
        <f t="shared" si="5"/>
        <v>109</v>
      </c>
      <c r="E97" s="51">
        <f>$B$1*Intro!$O$13*Intro!$O$14*SIN(RADIANS(D97))</f>
        <v>0.42945737359293656</v>
      </c>
      <c r="F97" s="48">
        <v>21</v>
      </c>
      <c r="G97" s="49">
        <v>20</v>
      </c>
      <c r="H97" s="53">
        <f t="shared" si="6"/>
        <v>0</v>
      </c>
      <c r="I97" s="53">
        <f t="shared" si="7"/>
        <v>110</v>
      </c>
      <c r="J97" s="51">
        <f>$B$1*Intro!$O$13*Intro!$O$14*SIN(RADIANS(I97))</f>
        <v>0.42681120743882206</v>
      </c>
    </row>
    <row r="98" spans="1:10" ht="12.75">
      <c r="A98" s="56">
        <v>15</v>
      </c>
      <c r="B98" s="41">
        <v>15</v>
      </c>
      <c r="C98" s="53">
        <f t="shared" si="4"/>
        <v>0</v>
      </c>
      <c r="D98" s="53">
        <f t="shared" si="5"/>
        <v>105</v>
      </c>
      <c r="E98" s="51">
        <f>$B$1*Intro!$O$13*Intro!$O$14*SIN(RADIANS(D98))</f>
        <v>0.43872640807797375</v>
      </c>
      <c r="F98" s="48">
        <v>15</v>
      </c>
      <c r="G98" s="49">
        <v>15</v>
      </c>
      <c r="H98" s="53">
        <f t="shared" si="6"/>
        <v>0</v>
      </c>
      <c r="I98" s="53">
        <f t="shared" si="7"/>
        <v>105</v>
      </c>
      <c r="J98" s="51">
        <f>$B$1*Intro!$O$13*Intro!$O$14*SIN(RADIANS(I98))</f>
        <v>0.43872640807797375</v>
      </c>
    </row>
    <row r="99" spans="1:10" ht="12.75">
      <c r="A99" s="56">
        <v>10</v>
      </c>
      <c r="B99" s="41">
        <v>10</v>
      </c>
      <c r="C99" s="53">
        <f t="shared" si="4"/>
        <v>0</v>
      </c>
      <c r="D99" s="53">
        <f t="shared" si="5"/>
        <v>100</v>
      </c>
      <c r="E99" s="51">
        <f>$B$1*Intro!$O$13*Intro!$O$14*SIN(RADIANS(D99))</f>
        <v>0.447302635841404</v>
      </c>
      <c r="F99" s="48">
        <v>11</v>
      </c>
      <c r="G99" s="49">
        <v>10</v>
      </c>
      <c r="H99" s="53">
        <f t="shared" si="6"/>
        <v>0</v>
      </c>
      <c r="I99" s="53">
        <f t="shared" si="7"/>
        <v>100</v>
      </c>
      <c r="J99" s="51">
        <f>$B$1*Intro!$O$13*Intro!$O$14*SIN(RADIANS(I99))</f>
        <v>0.447302635841404</v>
      </c>
    </row>
    <row r="100" spans="1:10" ht="12.75">
      <c r="A100" s="56">
        <v>5</v>
      </c>
      <c r="B100" s="41">
        <v>4</v>
      </c>
      <c r="C100" s="53">
        <f t="shared" si="4"/>
        <v>1</v>
      </c>
      <c r="D100" s="53">
        <f t="shared" si="5"/>
        <v>94</v>
      </c>
      <c r="E100" s="51">
        <f>$B$1*Intro!$O$13*Intro!$O$14*SIN(RADIANS(D100))</f>
        <v>0.45309658432016303</v>
      </c>
      <c r="F100" s="48">
        <v>6</v>
      </c>
      <c r="G100" s="49">
        <v>7</v>
      </c>
      <c r="H100" s="53">
        <f t="shared" si="6"/>
        <v>2</v>
      </c>
      <c r="I100" s="53">
        <f t="shared" si="7"/>
        <v>97</v>
      </c>
      <c r="J100" s="51">
        <f>$B$1*Intro!$O$13*Intro!$O$14*SIN(RADIANS(I100))</f>
        <v>0.4508174397139435</v>
      </c>
    </row>
    <row r="101" spans="1:10" ht="12.75">
      <c r="A101" s="56">
        <v>0</v>
      </c>
      <c r="B101" s="41">
        <v>-1</v>
      </c>
      <c r="C101" s="53">
        <f t="shared" si="4"/>
        <v>1</v>
      </c>
      <c r="D101" s="53">
        <f t="shared" si="5"/>
        <v>89</v>
      </c>
      <c r="E101" s="51">
        <f>$B$1*Intro!$O$13*Intro!$O$14*SIN(RADIANS(D101))</f>
        <v>0.45413382268311847</v>
      </c>
      <c r="F101" s="48">
        <v>1</v>
      </c>
      <c r="G101" s="49">
        <v>0</v>
      </c>
      <c r="H101" s="53">
        <f t="shared" si="6"/>
        <v>0</v>
      </c>
      <c r="I101" s="53">
        <f t="shared" si="7"/>
        <v>90</v>
      </c>
      <c r="J101" s="51">
        <f>$B$1*Intro!$O$13*Intro!$O$14*SIN(RADIANS(I101))</f>
        <v>0.4542030000000001</v>
      </c>
    </row>
    <row r="102" spans="1:10" ht="12.75">
      <c r="A102" s="56">
        <v>-5</v>
      </c>
      <c r="B102" s="41">
        <v>-5</v>
      </c>
      <c r="C102" s="53">
        <f t="shared" si="4"/>
        <v>0</v>
      </c>
      <c r="D102" s="53">
        <f t="shared" si="5"/>
        <v>85</v>
      </c>
      <c r="E102" s="51">
        <f>$B$1*Intro!$O$13*Intro!$O$14*SIN(RADIANS(D102))</f>
        <v>0.4524746204573652</v>
      </c>
      <c r="F102" s="48">
        <v>-5</v>
      </c>
      <c r="G102" s="49">
        <v>-5</v>
      </c>
      <c r="H102" s="53">
        <f t="shared" si="6"/>
        <v>0</v>
      </c>
      <c r="I102" s="53">
        <f t="shared" si="7"/>
        <v>85</v>
      </c>
      <c r="J102" s="51">
        <f>$B$1*Intro!$O$13*Intro!$O$14*SIN(RADIANS(I102))</f>
        <v>0.4524746204573652</v>
      </c>
    </row>
    <row r="103" spans="1:10" ht="12.75">
      <c r="A103" s="56">
        <v>-10</v>
      </c>
      <c r="B103" s="41">
        <v>-9</v>
      </c>
      <c r="C103" s="53">
        <f t="shared" si="4"/>
        <v>1</v>
      </c>
      <c r="D103" s="53">
        <f t="shared" si="5"/>
        <v>81</v>
      </c>
      <c r="E103" s="51">
        <f>$B$1*Intro!$O$13*Intro!$O$14*SIN(RADIANS(D103))</f>
        <v>0.4486110073633334</v>
      </c>
      <c r="F103" s="48">
        <v>-9</v>
      </c>
      <c r="G103" s="49">
        <v>-9</v>
      </c>
      <c r="H103" s="53">
        <f t="shared" si="6"/>
        <v>1</v>
      </c>
      <c r="I103" s="53">
        <f t="shared" si="7"/>
        <v>81</v>
      </c>
      <c r="J103" s="51">
        <f>$B$1*Intro!$O$13*Intro!$O$14*SIN(RADIANS(I103))</f>
        <v>0.4486110073633334</v>
      </c>
    </row>
    <row r="104" spans="1:10" ht="12.75">
      <c r="A104" s="56">
        <v>-15</v>
      </c>
      <c r="B104" s="41">
        <v>-16</v>
      </c>
      <c r="C104" s="53">
        <f t="shared" si="4"/>
        <v>1</v>
      </c>
      <c r="D104" s="53">
        <f t="shared" si="5"/>
        <v>74</v>
      </c>
      <c r="E104" s="51">
        <f>$B$1*Intro!$O$13*Intro!$O$14*SIN(RADIANS(D104))</f>
        <v>0.4366079460802723</v>
      </c>
      <c r="F104" s="48">
        <v>-15</v>
      </c>
      <c r="G104" s="49">
        <v>-16</v>
      </c>
      <c r="H104" s="53">
        <f t="shared" si="6"/>
        <v>1</v>
      </c>
      <c r="I104" s="53">
        <f t="shared" si="7"/>
        <v>74</v>
      </c>
      <c r="J104" s="51">
        <f>$B$1*Intro!$O$13*Intro!$O$14*SIN(RADIANS(I104))</f>
        <v>0.4366079460802723</v>
      </c>
    </row>
    <row r="105" spans="1:10" ht="12.75">
      <c r="A105" s="56">
        <v>-20</v>
      </c>
      <c r="B105" s="41">
        <v>-20</v>
      </c>
      <c r="C105" s="53">
        <f t="shared" si="4"/>
        <v>0</v>
      </c>
      <c r="D105" s="53">
        <f t="shared" si="5"/>
        <v>70</v>
      </c>
      <c r="E105" s="51">
        <f>$B$1*Intro!$O$13*Intro!$O$14*SIN(RADIANS(D105))</f>
        <v>0.426811207438822</v>
      </c>
      <c r="F105" s="48">
        <v>-20</v>
      </c>
      <c r="G105" s="49">
        <v>-20</v>
      </c>
      <c r="H105" s="53">
        <f t="shared" si="6"/>
        <v>0</v>
      </c>
      <c r="I105" s="53">
        <f t="shared" si="7"/>
        <v>70</v>
      </c>
      <c r="J105" s="51">
        <f>$B$1*Intro!$O$13*Intro!$O$14*SIN(RADIANS(I105))</f>
        <v>0.426811207438822</v>
      </c>
    </row>
    <row r="106" spans="1:10" ht="12.75">
      <c r="A106" s="56">
        <v>-25</v>
      </c>
      <c r="B106" s="41">
        <v>-24</v>
      </c>
      <c r="C106" s="53">
        <f t="shared" si="4"/>
        <v>1</v>
      </c>
      <c r="D106" s="53">
        <f t="shared" si="5"/>
        <v>66</v>
      </c>
      <c r="E106" s="51">
        <f>$B$1*Intro!$O$13*Intro!$O$14*SIN(RADIANS(D106))</f>
        <v>0.4149350874976423</v>
      </c>
      <c r="F106" s="48">
        <v>-25</v>
      </c>
      <c r="G106" s="49">
        <v>-24</v>
      </c>
      <c r="H106" s="53">
        <f t="shared" si="6"/>
        <v>1</v>
      </c>
      <c r="I106" s="53">
        <f t="shared" si="7"/>
        <v>66</v>
      </c>
      <c r="J106" s="51">
        <f>$B$1*Intro!$O$13*Intro!$O$14*SIN(RADIANS(I106))</f>
        <v>0.4149350874976423</v>
      </c>
    </row>
    <row r="107" spans="1:10" ht="12.75">
      <c r="A107" s="56">
        <v>-30</v>
      </c>
      <c r="B107" s="41">
        <v>-29</v>
      </c>
      <c r="C107" s="53">
        <f t="shared" si="4"/>
        <v>1</v>
      </c>
      <c r="D107" s="53">
        <f t="shared" si="5"/>
        <v>61</v>
      </c>
      <c r="E107" s="51">
        <f>$B$1*Intro!$O$13*Intro!$O$14*SIN(RADIANS(D107))</f>
        <v>0.397254894841835</v>
      </c>
      <c r="F107" s="48">
        <v>-30</v>
      </c>
      <c r="G107" s="49">
        <v>-29</v>
      </c>
      <c r="H107" s="53">
        <f t="shared" si="6"/>
        <v>1</v>
      </c>
      <c r="I107" s="53">
        <f t="shared" si="7"/>
        <v>61</v>
      </c>
      <c r="J107" s="51">
        <f>$B$1*Intro!$O$13*Intro!$O$14*SIN(RADIANS(I107))</f>
        <v>0.397254894841835</v>
      </c>
    </row>
    <row r="108" spans="1:10" ht="12.75">
      <c r="A108" s="56">
        <v>-35</v>
      </c>
      <c r="B108" s="41">
        <v>-35</v>
      </c>
      <c r="C108" s="53">
        <f t="shared" si="4"/>
        <v>0</v>
      </c>
      <c r="D108" s="53">
        <f t="shared" si="5"/>
        <v>55</v>
      </c>
      <c r="E108" s="51">
        <f>$B$1*Intro!$O$13*Intro!$O$14*SIN(RADIANS(D108))</f>
        <v>0.372061315972193</v>
      </c>
      <c r="F108" s="48">
        <v>-35</v>
      </c>
      <c r="G108" s="49">
        <v>-35</v>
      </c>
      <c r="H108" s="53">
        <f t="shared" si="6"/>
        <v>0</v>
      </c>
      <c r="I108" s="53">
        <f t="shared" si="7"/>
        <v>55</v>
      </c>
      <c r="J108" s="51">
        <f>$B$1*Intro!$O$13*Intro!$O$14*SIN(RADIANS(I108))</f>
        <v>0.372061315972193</v>
      </c>
    </row>
    <row r="109" spans="1:10" ht="12.75">
      <c r="A109" s="56">
        <v>-40</v>
      </c>
      <c r="B109" s="41">
        <v>-39</v>
      </c>
      <c r="C109" s="53">
        <f t="shared" si="4"/>
        <v>1</v>
      </c>
      <c r="D109" s="53">
        <f t="shared" si="5"/>
        <v>51</v>
      </c>
      <c r="E109" s="51">
        <f>$B$1*Intro!$O$13*Intro!$O$14*SIN(RADIANS(D109))</f>
        <v>0.3529820271316406</v>
      </c>
      <c r="F109" s="48">
        <v>-39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0.3529820271316406</v>
      </c>
    </row>
    <row r="110" spans="1:10" ht="12.75">
      <c r="A110" s="56">
        <v>-45</v>
      </c>
      <c r="B110" s="41">
        <v>-44</v>
      </c>
      <c r="C110" s="53">
        <f t="shared" si="4"/>
        <v>1</v>
      </c>
      <c r="D110" s="53">
        <f t="shared" si="5"/>
        <v>46</v>
      </c>
      <c r="E110" s="51">
        <f>$B$1*Intro!$O$13*Intro!$O$14*SIN(RADIANS(D110))</f>
        <v>0.3267262953332164</v>
      </c>
      <c r="F110" s="48">
        <v>-46</v>
      </c>
      <c r="G110" s="49">
        <v>-46</v>
      </c>
      <c r="H110" s="53">
        <f t="shared" si="6"/>
        <v>1</v>
      </c>
      <c r="I110" s="53">
        <f t="shared" si="7"/>
        <v>44</v>
      </c>
      <c r="J110" s="51">
        <f>$B$1*Intro!$O$13*Intro!$O$14*SIN(RADIANS(I110))</f>
        <v>0.315515915837588</v>
      </c>
    </row>
    <row r="111" spans="1:10" ht="12.75">
      <c r="A111" s="56">
        <v>-50</v>
      </c>
      <c r="B111" s="41">
        <v>-48</v>
      </c>
      <c r="C111" s="53">
        <f t="shared" si="4"/>
        <v>2</v>
      </c>
      <c r="D111" s="53">
        <f t="shared" si="5"/>
        <v>42</v>
      </c>
      <c r="E111" s="51">
        <f>$B$1*Intro!$O$13*Intro!$O$14*SIN(RADIANS(D111))</f>
        <v>0.30392112880001254</v>
      </c>
      <c r="F111" s="48">
        <v>-51</v>
      </c>
      <c r="G111" s="49">
        <v>-50</v>
      </c>
      <c r="H111" s="53">
        <f t="shared" si="6"/>
        <v>0</v>
      </c>
      <c r="I111" s="53">
        <f t="shared" si="7"/>
        <v>40</v>
      </c>
      <c r="J111" s="51">
        <f>$B$1*Intro!$O$13*Intro!$O$14*SIN(RADIANS(I111))</f>
        <v>0.2919560606824552</v>
      </c>
    </row>
    <row r="112" spans="1:10" ht="12.75">
      <c r="A112" s="56">
        <v>-55</v>
      </c>
      <c r="B112" s="41">
        <v>-54</v>
      </c>
      <c r="C112" s="53">
        <f t="shared" si="4"/>
        <v>1</v>
      </c>
      <c r="D112" s="53">
        <f t="shared" si="5"/>
        <v>36</v>
      </c>
      <c r="E112" s="51">
        <f>$B$1*Intro!$O$13*Intro!$O$14*SIN(RADIANS(D112))</f>
        <v>0.26697382494699823</v>
      </c>
      <c r="F112" s="48">
        <v>-55</v>
      </c>
      <c r="G112" s="49">
        <v>-54</v>
      </c>
      <c r="H112" s="53">
        <f t="shared" si="6"/>
        <v>1</v>
      </c>
      <c r="I112" s="53">
        <f t="shared" si="7"/>
        <v>36</v>
      </c>
      <c r="J112" s="51">
        <f>$B$1*Intro!$O$13*Intro!$O$14*SIN(RADIANS(I112))</f>
        <v>0.26697382494699823</v>
      </c>
    </row>
    <row r="113" spans="1:10" ht="12.75">
      <c r="A113" s="56">
        <v>-60</v>
      </c>
      <c r="B113" s="41">
        <v>-58</v>
      </c>
      <c r="C113" s="53">
        <f t="shared" si="4"/>
        <v>2</v>
      </c>
      <c r="D113" s="53">
        <f t="shared" si="5"/>
        <v>32</v>
      </c>
      <c r="E113" s="51">
        <f>$B$1*Intro!$O$13*Intro!$O$14*SIN(RADIANS(D113))</f>
        <v>0.2406909195725144</v>
      </c>
      <c r="F113" s="48">
        <v>-62</v>
      </c>
      <c r="G113" s="49">
        <v>-61</v>
      </c>
      <c r="H113" s="53">
        <f t="shared" si="6"/>
        <v>1</v>
      </c>
      <c r="I113" s="53">
        <f t="shared" si="7"/>
        <v>29</v>
      </c>
      <c r="J113" s="51">
        <f>$B$1*Intro!$O$13*Intro!$O$14*SIN(RADIANS(I113))</f>
        <v>0.22020198394474708</v>
      </c>
    </row>
    <row r="114" spans="1:10" ht="12.75">
      <c r="A114" s="56">
        <v>-65</v>
      </c>
      <c r="B114" s="41">
        <v>-62</v>
      </c>
      <c r="C114" s="53">
        <f t="shared" si="4"/>
        <v>3</v>
      </c>
      <c r="D114" s="53">
        <f t="shared" si="5"/>
        <v>28</v>
      </c>
      <c r="E114" s="51">
        <f>$B$1*Intro!$O$13*Intro!$O$14*SIN(RADIANS(D114))</f>
        <v>0.21323539223204</v>
      </c>
      <c r="F114" s="48">
        <v>-66</v>
      </c>
      <c r="G114" s="49">
        <v>-64</v>
      </c>
      <c r="H114" s="53">
        <f t="shared" si="6"/>
        <v>1</v>
      </c>
      <c r="I114" s="53">
        <f t="shared" si="7"/>
        <v>26</v>
      </c>
      <c r="J114" s="51">
        <f>$B$1*Intro!$O$13*Intro!$O$14*SIN(RADIANS(I114))</f>
        <v>0.19910948998503936</v>
      </c>
    </row>
    <row r="115" spans="1:10" ht="12.75">
      <c r="A115" s="56">
        <v>-70</v>
      </c>
      <c r="B115" s="41">
        <v>-67</v>
      </c>
      <c r="C115" s="53">
        <f t="shared" si="4"/>
        <v>3</v>
      </c>
      <c r="D115" s="53">
        <f t="shared" si="5"/>
        <v>23</v>
      </c>
      <c r="E115" s="51">
        <f>$B$1*Intro!$O$13*Intro!$O$14*SIN(RADIANS(D115))</f>
        <v>0.17747125075321366</v>
      </c>
      <c r="F115" s="48">
        <v>-71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0.16277179778732404</v>
      </c>
    </row>
    <row r="116" spans="1:10" ht="12.75">
      <c r="A116" s="56">
        <v>-75</v>
      </c>
      <c r="B116" s="41">
        <v>-73</v>
      </c>
      <c r="C116" s="53">
        <f t="shared" si="4"/>
        <v>2</v>
      </c>
      <c r="D116" s="53">
        <f t="shared" si="5"/>
        <v>17</v>
      </c>
      <c r="E116" s="51">
        <f>$B$1*Intro!$O$13*Intro!$O$14*SIN(RADIANS(D116))</f>
        <v>0.13279610540018122</v>
      </c>
      <c r="F116" s="48">
        <v>-76</v>
      </c>
      <c r="G116" s="49">
        <v>-73</v>
      </c>
      <c r="H116" s="53">
        <f t="shared" si="6"/>
        <v>2</v>
      </c>
      <c r="I116" s="53">
        <f t="shared" si="7"/>
        <v>17</v>
      </c>
      <c r="J116" s="51">
        <f>$B$1*Intro!$O$13*Intro!$O$14*SIN(RADIANS(I116))</f>
        <v>0.13279610540018122</v>
      </c>
    </row>
    <row r="117" spans="1:10" ht="12.75">
      <c r="A117" s="56">
        <v>-80</v>
      </c>
      <c r="B117" s="41">
        <v>-77</v>
      </c>
      <c r="C117" s="53">
        <f t="shared" si="4"/>
        <v>3</v>
      </c>
      <c r="D117" s="53">
        <f t="shared" si="5"/>
        <v>13</v>
      </c>
      <c r="E117" s="51">
        <f>$B$1*Intro!$O$13*Intro!$O$14*SIN(RADIANS(D117))</f>
        <v>0.10217344373614654</v>
      </c>
      <c r="F117" s="48">
        <v>-80</v>
      </c>
      <c r="G117" s="49">
        <v>-81</v>
      </c>
      <c r="H117" s="53">
        <f t="shared" si="6"/>
        <v>1</v>
      </c>
      <c r="I117" s="53">
        <f t="shared" si="7"/>
        <v>9</v>
      </c>
      <c r="J117" s="51">
        <f>$B$1*Intro!$O$13*Intro!$O$14*SIN(RADIANS(I117))</f>
        <v>0.07105300332466799</v>
      </c>
    </row>
    <row r="118" spans="1:10" ht="12.75">
      <c r="A118" s="56">
        <v>-85</v>
      </c>
      <c r="B118" s="43">
        <v>-82</v>
      </c>
      <c r="C118" s="54">
        <f t="shared" si="4"/>
        <v>3</v>
      </c>
      <c r="D118" s="54">
        <f t="shared" si="5"/>
        <v>8</v>
      </c>
      <c r="E118" s="52">
        <f>$B$1*Intro!$O$13*Intro!$O$14*SIN(RADIANS(D118))</f>
        <v>0.06321283997536462</v>
      </c>
      <c r="F118" s="47">
        <v>-83</v>
      </c>
      <c r="G118" s="50">
        <v>-83</v>
      </c>
      <c r="H118" s="54">
        <f t="shared" si="6"/>
        <v>2</v>
      </c>
      <c r="I118" s="54">
        <f t="shared" si="7"/>
        <v>7</v>
      </c>
      <c r="J118" s="52">
        <f>$B$1*Intro!$O$13*Intro!$O$14*SIN(RADIANS(I118))</f>
        <v>0.05535342138264821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3</v>
      </c>
      <c r="D120" s="6"/>
      <c r="H120" s="55">
        <f>MAX(H83:H118)</f>
        <v>2</v>
      </c>
    </row>
  </sheetData>
  <mergeCells count="4">
    <mergeCell ref="F81:J81"/>
    <mergeCell ref="B81:E81"/>
    <mergeCell ref="B3:E3"/>
    <mergeCell ref="F3:J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F2" sqref="F2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12.140625" style="0" bestFit="1" customWidth="1"/>
    <col min="4" max="4" width="17.57421875" style="0" bestFit="1" customWidth="1"/>
    <col min="5" max="5" width="7.140625" style="0" bestFit="1" customWidth="1"/>
    <col min="6" max="6" width="28.28125" style="0" bestFit="1" customWidth="1"/>
    <col min="7" max="7" width="14.57421875" style="0" bestFit="1" customWidth="1"/>
    <col min="8" max="8" width="12.140625" style="0" bestFit="1" customWidth="1"/>
    <col min="9" max="9" width="17.57421875" style="0" bestFit="1" customWidth="1"/>
    <col min="10" max="10" width="7.140625" style="0" bestFit="1" customWidth="1"/>
  </cols>
  <sheetData>
    <row r="1" spans="1:6" ht="12.75">
      <c r="A1" s="13" t="s">
        <v>51</v>
      </c>
      <c r="B1">
        <f>Intro!O24</f>
        <v>0.675</v>
      </c>
      <c r="C1" s="57" t="s">
        <v>41</v>
      </c>
      <c r="D1" s="57"/>
      <c r="E1" s="57"/>
      <c r="F1" s="5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-88</v>
      </c>
      <c r="C5" s="53">
        <f>ABS(A5-B5)</f>
        <v>2</v>
      </c>
      <c r="D5" s="53">
        <f>B5+90</f>
        <v>2</v>
      </c>
      <c r="E5" s="51">
        <f>$B$1*Intro!$O$13*Intro!$O$14*SIN(RADIANS(D5))</f>
        <v>0.023109574228978583</v>
      </c>
      <c r="F5" s="48">
        <v>-90</v>
      </c>
      <c r="G5" s="49">
        <v>-86</v>
      </c>
      <c r="H5" s="53">
        <f>ABS(A5-G5)</f>
        <v>4</v>
      </c>
      <c r="I5" s="53">
        <f>G5+90</f>
        <v>4</v>
      </c>
      <c r="J5" s="51">
        <f>$B$1*Intro!$O$13*Intro!$O$14*SIN(RADIANS(I5))</f>
        <v>0.046190993001516176</v>
      </c>
    </row>
    <row r="6" spans="1:10" ht="12.75">
      <c r="A6" s="56">
        <v>-85</v>
      </c>
      <c r="B6" s="41">
        <v>-83</v>
      </c>
      <c r="C6" s="53">
        <f aca="true" t="shared" si="0" ref="C6:C41">ABS(A6-B6)</f>
        <v>2</v>
      </c>
      <c r="D6" s="53">
        <f aca="true" t="shared" si="1" ref="D6:D41">B6+90</f>
        <v>7</v>
      </c>
      <c r="E6" s="51">
        <f>$B$1*Intro!$O$13*Intro!$O$14*SIN(RADIANS(D6))</f>
        <v>0.08069883246930354</v>
      </c>
      <c r="F6" s="48">
        <v>-90</v>
      </c>
      <c r="G6" s="49">
        <v>-87</v>
      </c>
      <c r="H6" s="53">
        <f aca="true" t="shared" si="2" ref="H6:H41">ABS(A6-G6)</f>
        <v>2</v>
      </c>
      <c r="I6" s="53">
        <f aca="true" t="shared" si="3" ref="I6:I41">G6+90</f>
        <v>3</v>
      </c>
      <c r="J6" s="51">
        <f>$B$1*Intro!$O$13*Intro!$O$14*SIN(RADIANS(I6))</f>
        <v>0.034655561825171335</v>
      </c>
    </row>
    <row r="7" spans="1:10" ht="12.75">
      <c r="A7" s="56">
        <v>-80</v>
      </c>
      <c r="B7" s="41">
        <v>-78</v>
      </c>
      <c r="C7" s="53">
        <f t="shared" si="0"/>
        <v>2</v>
      </c>
      <c r="D7" s="53">
        <f t="shared" si="1"/>
        <v>12</v>
      </c>
      <c r="E7" s="51">
        <f>$B$1*Intro!$O$13*Intro!$O$14*SIN(RADIANS(D7))</f>
        <v>0.1376739238672498</v>
      </c>
      <c r="F7" s="48">
        <v>-82</v>
      </c>
      <c r="G7" s="49">
        <v>-80</v>
      </c>
      <c r="H7" s="53">
        <f t="shared" si="2"/>
        <v>0</v>
      </c>
      <c r="I7" s="53">
        <f t="shared" si="3"/>
        <v>10</v>
      </c>
      <c r="J7" s="51">
        <f>$B$1*Intro!$O$13*Intro!$O$14*SIN(RADIANS(I7))</f>
        <v>0.1149854820465996</v>
      </c>
    </row>
    <row r="8" spans="1:10" ht="12.75">
      <c r="A8" s="56">
        <v>-75</v>
      </c>
      <c r="B8" s="41">
        <v>-74</v>
      </c>
      <c r="C8" s="53">
        <f t="shared" si="0"/>
        <v>1</v>
      </c>
      <c r="D8" s="53">
        <f t="shared" si="1"/>
        <v>16</v>
      </c>
      <c r="E8" s="51">
        <f>$B$1*Intro!$O$13*Intro!$O$14*SIN(RADIANS(D8))</f>
        <v>0.18252016608812144</v>
      </c>
      <c r="F8" s="48">
        <v>-77</v>
      </c>
      <c r="G8" s="49">
        <v>-76</v>
      </c>
      <c r="H8" s="53">
        <f t="shared" si="2"/>
        <v>1</v>
      </c>
      <c r="I8" s="53">
        <f t="shared" si="3"/>
        <v>14</v>
      </c>
      <c r="J8" s="51">
        <f>$B$1*Intro!$O$13*Intro!$O$14*SIN(RADIANS(I8))</f>
        <v>0.16019463121871</v>
      </c>
    </row>
    <row r="9" spans="1:10" ht="12.75">
      <c r="A9" s="56">
        <v>-70</v>
      </c>
      <c r="B9" s="41">
        <v>-69</v>
      </c>
      <c r="C9" s="53">
        <f t="shared" si="0"/>
        <v>1</v>
      </c>
      <c r="D9" s="53">
        <f t="shared" si="1"/>
        <v>21</v>
      </c>
      <c r="E9" s="51">
        <f>$B$1*Intro!$O$13*Intro!$O$14*SIN(RADIANS(D9))</f>
        <v>0.23730229699015923</v>
      </c>
      <c r="F9" s="48">
        <v>-72</v>
      </c>
      <c r="G9" s="49">
        <v>-70</v>
      </c>
      <c r="H9" s="53">
        <f t="shared" si="2"/>
        <v>0</v>
      </c>
      <c r="I9" s="53">
        <f t="shared" si="3"/>
        <v>20</v>
      </c>
      <c r="J9" s="51">
        <f>$B$1*Intro!$O$13*Intro!$O$14*SIN(RADIANS(I9))</f>
        <v>0.2264771884066747</v>
      </c>
    </row>
    <row r="10" spans="1:10" ht="12.75">
      <c r="A10" s="56">
        <v>-65</v>
      </c>
      <c r="B10" s="41">
        <v>-65</v>
      </c>
      <c r="C10" s="53">
        <f t="shared" si="0"/>
        <v>0</v>
      </c>
      <c r="D10" s="53">
        <f t="shared" si="1"/>
        <v>25</v>
      </c>
      <c r="E10" s="51">
        <f>$B$1*Intro!$O$13*Intro!$O$14*SIN(RADIANS(D10))</f>
        <v>0.2798472474681477</v>
      </c>
      <c r="F10" s="48">
        <v>-65</v>
      </c>
      <c r="G10" s="49">
        <v>-64</v>
      </c>
      <c r="H10" s="53">
        <f t="shared" si="2"/>
        <v>1</v>
      </c>
      <c r="I10" s="53">
        <f t="shared" si="3"/>
        <v>26</v>
      </c>
      <c r="J10" s="51">
        <f>$B$1*Intro!$O$13*Intro!$O$14*SIN(RADIANS(I10))</f>
        <v>0.29027841412505734</v>
      </c>
    </row>
    <row r="11" spans="1:10" ht="12.75">
      <c r="A11" s="56">
        <v>-60</v>
      </c>
      <c r="B11" s="41">
        <v>-60</v>
      </c>
      <c r="C11" s="53">
        <f t="shared" si="0"/>
        <v>0</v>
      </c>
      <c r="D11" s="53">
        <f t="shared" si="1"/>
        <v>30</v>
      </c>
      <c r="E11" s="51">
        <f>$B$1*Intro!$O$13*Intro!$O$14*SIN(RADIANS(D11))</f>
        <v>0.3310875</v>
      </c>
      <c r="F11" s="48">
        <v>-61</v>
      </c>
      <c r="G11" s="49">
        <v>-60</v>
      </c>
      <c r="H11" s="53">
        <f t="shared" si="2"/>
        <v>0</v>
      </c>
      <c r="I11" s="53">
        <f t="shared" si="3"/>
        <v>30</v>
      </c>
      <c r="J11" s="51">
        <f>$B$1*Intro!$O$13*Intro!$O$14*SIN(RADIANS(I11))</f>
        <v>0.3310875</v>
      </c>
    </row>
    <row r="12" spans="1:10" ht="12.75">
      <c r="A12" s="56">
        <v>-55</v>
      </c>
      <c r="B12" s="41">
        <v>-56</v>
      </c>
      <c r="C12" s="53">
        <f t="shared" si="0"/>
        <v>1</v>
      </c>
      <c r="D12" s="53">
        <f t="shared" si="1"/>
        <v>34</v>
      </c>
      <c r="E12" s="51">
        <f>$B$1*Intro!$O$13*Intro!$O$14*SIN(RADIANS(D12))</f>
        <v>0.3702835608557419</v>
      </c>
      <c r="F12" s="48">
        <v>-56</v>
      </c>
      <c r="G12" s="49">
        <v>-56</v>
      </c>
      <c r="H12" s="53">
        <f t="shared" si="2"/>
        <v>1</v>
      </c>
      <c r="I12" s="53">
        <f t="shared" si="3"/>
        <v>34</v>
      </c>
      <c r="J12" s="51">
        <f>$B$1*Intro!$O$13*Intro!$O$14*SIN(RADIANS(I12))</f>
        <v>0.3702835608557419</v>
      </c>
    </row>
    <row r="13" spans="1:10" ht="12.75">
      <c r="A13" s="56">
        <v>-50</v>
      </c>
      <c r="B13" s="41">
        <v>-50</v>
      </c>
      <c r="C13" s="53">
        <f t="shared" si="0"/>
        <v>0</v>
      </c>
      <c r="D13" s="53">
        <f t="shared" si="1"/>
        <v>40</v>
      </c>
      <c r="E13" s="51">
        <f>$B$1*Intro!$O$13*Intro!$O$14*SIN(RADIANS(D13))</f>
        <v>0.4256378854441842</v>
      </c>
      <c r="F13" s="48">
        <v>-50</v>
      </c>
      <c r="G13" s="49">
        <v>-50</v>
      </c>
      <c r="H13" s="53">
        <f t="shared" si="2"/>
        <v>0</v>
      </c>
      <c r="I13" s="53">
        <f t="shared" si="3"/>
        <v>40</v>
      </c>
      <c r="J13" s="51">
        <f>$B$1*Intro!$O$13*Intro!$O$14*SIN(RADIANS(I13))</f>
        <v>0.4256378854441842</v>
      </c>
    </row>
    <row r="14" spans="1:10" ht="12.75">
      <c r="A14" s="56">
        <v>-45</v>
      </c>
      <c r="B14" s="41">
        <v>-46</v>
      </c>
      <c r="C14" s="53">
        <f t="shared" si="0"/>
        <v>1</v>
      </c>
      <c r="D14" s="53">
        <f t="shared" si="1"/>
        <v>44</v>
      </c>
      <c r="E14" s="51">
        <f>$B$1*Intro!$O$13*Intro!$O$14*SIN(RADIANS(D14))</f>
        <v>0.4599854064586866</v>
      </c>
      <c r="F14" s="48">
        <v>-45</v>
      </c>
      <c r="G14" s="49">
        <v>-46</v>
      </c>
      <c r="H14" s="53">
        <f t="shared" si="2"/>
        <v>1</v>
      </c>
      <c r="I14" s="53">
        <f t="shared" si="3"/>
        <v>44</v>
      </c>
      <c r="J14" s="51">
        <f>$B$1*Intro!$O$13*Intro!$O$14*SIN(RADIANS(I14))</f>
        <v>0.4599854064586866</v>
      </c>
    </row>
    <row r="15" spans="1:10" ht="12.75">
      <c r="A15" s="56">
        <v>-40</v>
      </c>
      <c r="B15" s="41">
        <v>-42</v>
      </c>
      <c r="C15" s="53">
        <f t="shared" si="0"/>
        <v>2</v>
      </c>
      <c r="D15" s="53">
        <f t="shared" si="1"/>
        <v>48</v>
      </c>
      <c r="E15" s="51">
        <f>$B$1*Intro!$O$13*Intro!$O$14*SIN(RADIANS(D15))</f>
        <v>0.4920919248104936</v>
      </c>
      <c r="F15" s="48">
        <v>-40</v>
      </c>
      <c r="G15" s="49">
        <v>-41</v>
      </c>
      <c r="H15" s="53">
        <f t="shared" si="2"/>
        <v>1</v>
      </c>
      <c r="I15" s="53">
        <f t="shared" si="3"/>
        <v>49</v>
      </c>
      <c r="J15" s="51">
        <f>$B$1*Intro!$O$13*Intro!$O$14*SIN(RADIANS(I15))</f>
        <v>0.4997498162840141</v>
      </c>
    </row>
    <row r="16" spans="1:10" ht="12.75">
      <c r="A16" s="56">
        <v>-35</v>
      </c>
      <c r="B16" s="41">
        <v>-38</v>
      </c>
      <c r="C16" s="53">
        <f t="shared" si="0"/>
        <v>3</v>
      </c>
      <c r="D16" s="53">
        <f t="shared" si="1"/>
        <v>52</v>
      </c>
      <c r="E16" s="51">
        <f>$B$1*Intro!$O$13*Intro!$O$14*SIN(RADIANS(D16))</f>
        <v>0.5218010207695312</v>
      </c>
      <c r="F16" s="48">
        <v>-34</v>
      </c>
      <c r="G16" s="49">
        <v>-35</v>
      </c>
      <c r="H16" s="53">
        <f t="shared" si="2"/>
        <v>0</v>
      </c>
      <c r="I16" s="53">
        <f t="shared" si="3"/>
        <v>55</v>
      </c>
      <c r="J16" s="51">
        <f>$B$1*Intro!$O$13*Intro!$O$14*SIN(RADIANS(I16))</f>
        <v>0.5424220049270632</v>
      </c>
    </row>
    <row r="17" spans="1:10" ht="12.75">
      <c r="A17" s="56">
        <v>-30</v>
      </c>
      <c r="B17" s="41">
        <v>-31</v>
      </c>
      <c r="C17" s="53">
        <f t="shared" si="0"/>
        <v>1</v>
      </c>
      <c r="D17" s="53">
        <f t="shared" si="1"/>
        <v>59</v>
      </c>
      <c r="E17" s="51">
        <f>$B$1*Intro!$O$13*Intro!$O$14*SIN(RADIANS(D17))</f>
        <v>0.5675947573424213</v>
      </c>
      <c r="F17" s="48">
        <v>-29</v>
      </c>
      <c r="G17" s="49">
        <v>-31</v>
      </c>
      <c r="H17" s="53">
        <f t="shared" si="2"/>
        <v>1</v>
      </c>
      <c r="I17" s="53">
        <f t="shared" si="3"/>
        <v>59</v>
      </c>
      <c r="J17" s="51">
        <f>$B$1*Intro!$O$13*Intro!$O$14*SIN(RADIANS(I17))</f>
        <v>0.5675947573424213</v>
      </c>
    </row>
    <row r="18" spans="1:10" ht="12.75">
      <c r="A18" s="56">
        <v>-25</v>
      </c>
      <c r="B18" s="41">
        <v>-28</v>
      </c>
      <c r="C18" s="53">
        <f t="shared" si="0"/>
        <v>3</v>
      </c>
      <c r="D18" s="53">
        <f t="shared" si="1"/>
        <v>62</v>
      </c>
      <c r="E18" s="51">
        <f>$B$1*Intro!$O$13*Intro!$O$14*SIN(RADIANS(D18))</f>
        <v>0.58466582230136</v>
      </c>
      <c r="F18" s="48">
        <v>-23</v>
      </c>
      <c r="G18" s="49">
        <v>-24</v>
      </c>
      <c r="H18" s="53">
        <f t="shared" si="2"/>
        <v>1</v>
      </c>
      <c r="I18" s="53">
        <f t="shared" si="3"/>
        <v>66</v>
      </c>
      <c r="J18" s="51">
        <f>$B$1*Intro!$O$13*Intro!$O$14*SIN(RADIANS(I18))</f>
        <v>0.6049269634144893</v>
      </c>
    </row>
    <row r="19" spans="1:10" ht="12.75">
      <c r="A19" s="56">
        <v>-20</v>
      </c>
      <c r="B19" s="41">
        <v>-23</v>
      </c>
      <c r="C19" s="53">
        <f t="shared" si="0"/>
        <v>3</v>
      </c>
      <c r="D19" s="53">
        <f t="shared" si="1"/>
        <v>67</v>
      </c>
      <c r="E19" s="51">
        <f>$B$1*Intro!$O$13*Intro!$O$14*SIN(RADIANS(D19))</f>
        <v>0.6095353013348698</v>
      </c>
      <c r="F19" s="48">
        <v>-18</v>
      </c>
      <c r="G19" s="49">
        <v>-20</v>
      </c>
      <c r="H19" s="53">
        <f t="shared" si="2"/>
        <v>0</v>
      </c>
      <c r="I19" s="53">
        <f t="shared" si="3"/>
        <v>70</v>
      </c>
      <c r="J19" s="51">
        <f>$B$1*Intro!$O$13*Intro!$O$14*SIN(RADIANS(I19))</f>
        <v>0.6222409611689089</v>
      </c>
    </row>
    <row r="20" spans="1:10" ht="12.75">
      <c r="A20" s="56">
        <v>-15</v>
      </c>
      <c r="B20" s="41">
        <v>-18</v>
      </c>
      <c r="C20" s="53">
        <f t="shared" si="0"/>
        <v>3</v>
      </c>
      <c r="D20" s="53">
        <f t="shared" si="1"/>
        <v>72</v>
      </c>
      <c r="E20" s="51">
        <f>$B$1*Intro!$O$13*Intro!$O$14*SIN(RADIANS(D20))</f>
        <v>0.6297658486777433</v>
      </c>
      <c r="F20" s="48">
        <v>-13</v>
      </c>
      <c r="G20" s="49">
        <v>-16</v>
      </c>
      <c r="H20" s="53">
        <f t="shared" si="2"/>
        <v>1</v>
      </c>
      <c r="I20" s="53">
        <f t="shared" si="3"/>
        <v>74</v>
      </c>
      <c r="J20" s="51">
        <f>$B$1*Intro!$O$13*Intro!$O$14*SIN(RADIANS(I20))</f>
        <v>0.6365234635079564</v>
      </c>
    </row>
    <row r="21" spans="1:10" ht="12.75">
      <c r="A21" s="56">
        <v>-10</v>
      </c>
      <c r="B21" s="41">
        <v>-14</v>
      </c>
      <c r="C21" s="53">
        <f t="shared" si="0"/>
        <v>4</v>
      </c>
      <c r="D21" s="53">
        <f t="shared" si="1"/>
        <v>76</v>
      </c>
      <c r="E21" s="51">
        <f>$B$1*Intro!$O$13*Intro!$O$14*SIN(RADIANS(D21))</f>
        <v>0.6425055725468081</v>
      </c>
      <c r="F21" s="48">
        <v>-7</v>
      </c>
      <c r="G21" s="49">
        <v>-10</v>
      </c>
      <c r="H21" s="53">
        <f t="shared" si="2"/>
        <v>0</v>
      </c>
      <c r="I21" s="53">
        <f t="shared" si="3"/>
        <v>80</v>
      </c>
      <c r="J21" s="51">
        <f>$B$1*Intro!$O$13*Intro!$O$14*SIN(RADIANS(I21))</f>
        <v>0.6521150738508589</v>
      </c>
    </row>
    <row r="22" spans="1:10" ht="12.75">
      <c r="A22" s="56">
        <v>-5</v>
      </c>
      <c r="B22" s="41">
        <v>-8</v>
      </c>
      <c r="C22" s="53">
        <f t="shared" si="0"/>
        <v>3</v>
      </c>
      <c r="D22" s="53">
        <f t="shared" si="1"/>
        <v>82</v>
      </c>
      <c r="E22" s="51">
        <f>$B$1*Intro!$O$13*Intro!$O$14*SIN(RADIANS(D22))</f>
        <v>0.6557307584189495</v>
      </c>
      <c r="F22" s="48">
        <v>-3</v>
      </c>
      <c r="G22" s="49">
        <v>-5</v>
      </c>
      <c r="H22" s="53">
        <f t="shared" si="2"/>
        <v>0</v>
      </c>
      <c r="I22" s="53">
        <f t="shared" si="3"/>
        <v>85</v>
      </c>
      <c r="J22" s="51">
        <f>$B$1*Intro!$O$13*Intro!$O$14*SIN(RADIANS(I22))</f>
        <v>0.6596552242089017</v>
      </c>
    </row>
    <row r="23" spans="1:10" ht="12.75">
      <c r="A23" s="56">
        <v>0</v>
      </c>
      <c r="B23" s="41">
        <v>-3</v>
      </c>
      <c r="C23" s="53">
        <f t="shared" si="0"/>
        <v>3</v>
      </c>
      <c r="D23" s="53">
        <f t="shared" si="1"/>
        <v>87</v>
      </c>
      <c r="E23" s="51">
        <f>$B$1*Intro!$O$13*Intro!$O$14*SIN(RADIANS(D23))</f>
        <v>0.66126751217611</v>
      </c>
      <c r="F23" s="48">
        <v>3</v>
      </c>
      <c r="G23" s="49">
        <v>-1</v>
      </c>
      <c r="H23" s="53">
        <f t="shared" si="2"/>
        <v>1</v>
      </c>
      <c r="I23" s="53">
        <f t="shared" si="3"/>
        <v>89</v>
      </c>
      <c r="J23" s="51">
        <f>$B$1*Intro!$O$13*Intro!$O$14*SIN(RADIANS(I23))</f>
        <v>0.6620741475401835</v>
      </c>
    </row>
    <row r="24" spans="1:10" ht="12.75">
      <c r="A24" s="56">
        <v>5</v>
      </c>
      <c r="B24" s="41">
        <v>0</v>
      </c>
      <c r="C24" s="53">
        <f t="shared" si="0"/>
        <v>5</v>
      </c>
      <c r="D24" s="53">
        <f t="shared" si="1"/>
        <v>90</v>
      </c>
      <c r="E24" s="51">
        <f>$B$1*Intro!$O$13*Intro!$O$14*SIN(RADIANS(D24))</f>
        <v>0.6621750000000001</v>
      </c>
      <c r="F24" s="48">
        <v>8</v>
      </c>
      <c r="G24" s="49">
        <v>6</v>
      </c>
      <c r="H24" s="53">
        <f t="shared" si="2"/>
        <v>1</v>
      </c>
      <c r="I24" s="53">
        <f t="shared" si="3"/>
        <v>96</v>
      </c>
      <c r="J24" s="51">
        <f>$B$1*Intro!$O$13*Intro!$O$14*SIN(RADIANS(I24))</f>
        <v>0.6585475360654864</v>
      </c>
    </row>
    <row r="25" spans="1:10" ht="12.75">
      <c r="A25" s="56">
        <v>10</v>
      </c>
      <c r="B25" s="41">
        <v>7</v>
      </c>
      <c r="C25" s="53">
        <f t="shared" si="0"/>
        <v>3</v>
      </c>
      <c r="D25" s="53">
        <f t="shared" si="1"/>
        <v>97</v>
      </c>
      <c r="E25" s="51">
        <f>$B$1*Intro!$O$13*Intro!$O$14*SIN(RADIANS(D25))</f>
        <v>0.6572392479630925</v>
      </c>
      <c r="F25" s="48">
        <v>13</v>
      </c>
      <c r="G25" s="49">
        <v>10</v>
      </c>
      <c r="H25" s="53">
        <f t="shared" si="2"/>
        <v>0</v>
      </c>
      <c r="I25" s="53">
        <f t="shared" si="3"/>
        <v>100</v>
      </c>
      <c r="J25" s="51">
        <f>$B$1*Intro!$O$13*Intro!$O$14*SIN(RADIANS(I25))</f>
        <v>0.6521150738508589</v>
      </c>
    </row>
    <row r="26" spans="1:10" ht="12.75">
      <c r="A26" s="56">
        <v>15</v>
      </c>
      <c r="B26" s="41">
        <v>12</v>
      </c>
      <c r="C26" s="53">
        <f t="shared" si="0"/>
        <v>3</v>
      </c>
      <c r="D26" s="53">
        <f t="shared" si="1"/>
        <v>102</v>
      </c>
      <c r="E26" s="51">
        <f>$B$1*Intro!$O$13*Intro!$O$14*SIN(RADIANS(D26))</f>
        <v>0.6477048875159078</v>
      </c>
      <c r="F26" s="48">
        <v>17</v>
      </c>
      <c r="G26" s="49">
        <v>14</v>
      </c>
      <c r="H26" s="53">
        <f t="shared" si="2"/>
        <v>1</v>
      </c>
      <c r="I26" s="53">
        <f t="shared" si="3"/>
        <v>104</v>
      </c>
      <c r="J26" s="51">
        <f>$B$1*Intro!$O$13*Intro!$O$14*SIN(RADIANS(I26))</f>
        <v>0.6425055725468081</v>
      </c>
    </row>
    <row r="27" spans="1:10" ht="12.75">
      <c r="A27" s="56">
        <v>20</v>
      </c>
      <c r="B27" s="41">
        <v>16</v>
      </c>
      <c r="C27" s="53">
        <f t="shared" si="0"/>
        <v>4</v>
      </c>
      <c r="D27" s="53">
        <f t="shared" si="1"/>
        <v>106</v>
      </c>
      <c r="E27" s="51">
        <f>$B$1*Intro!$O$13*Intro!$O$14*SIN(RADIANS(D27))</f>
        <v>0.6365234635079564</v>
      </c>
      <c r="F27" s="48">
        <v>24</v>
      </c>
      <c r="G27" s="49">
        <v>22</v>
      </c>
      <c r="H27" s="53">
        <f t="shared" si="2"/>
        <v>2</v>
      </c>
      <c r="I27" s="53">
        <f t="shared" si="3"/>
        <v>112</v>
      </c>
      <c r="J27" s="51">
        <f>$B$1*Intro!$O$13*Intro!$O$14*SIN(RADIANS(I27))</f>
        <v>0.6139579688977626</v>
      </c>
    </row>
    <row r="28" spans="1:10" ht="12.75">
      <c r="A28" s="56">
        <v>25</v>
      </c>
      <c r="B28" s="41">
        <v>21</v>
      </c>
      <c r="C28" s="53">
        <f t="shared" si="0"/>
        <v>4</v>
      </c>
      <c r="D28" s="53">
        <f t="shared" si="1"/>
        <v>111</v>
      </c>
      <c r="E28" s="51">
        <f>$B$1*Intro!$O$13*Intro!$O$14*SIN(RADIANS(D28))</f>
        <v>0.6181936189157846</v>
      </c>
      <c r="F28" s="48">
        <v>28</v>
      </c>
      <c r="G28" s="49">
        <v>26</v>
      </c>
      <c r="H28" s="53">
        <f t="shared" si="2"/>
        <v>1</v>
      </c>
      <c r="I28" s="53">
        <f t="shared" si="3"/>
        <v>116</v>
      </c>
      <c r="J28" s="51">
        <f>$B$1*Intro!$O$13*Intro!$O$14*SIN(RADIANS(I28))</f>
        <v>0.5951589476081509</v>
      </c>
    </row>
    <row r="29" spans="1:10" ht="12.75">
      <c r="A29" s="56">
        <v>30</v>
      </c>
      <c r="B29" s="41">
        <v>27</v>
      </c>
      <c r="C29" s="53">
        <f t="shared" si="0"/>
        <v>3</v>
      </c>
      <c r="D29" s="53">
        <f t="shared" si="1"/>
        <v>117</v>
      </c>
      <c r="E29" s="51">
        <f>$B$1*Intro!$O$13*Intro!$O$14*SIN(RADIANS(D29))</f>
        <v>0.5900022451544326</v>
      </c>
      <c r="F29" s="48">
        <v>32</v>
      </c>
      <c r="G29" s="49">
        <v>29</v>
      </c>
      <c r="H29" s="53">
        <f t="shared" si="2"/>
        <v>1</v>
      </c>
      <c r="I29" s="53">
        <f t="shared" si="3"/>
        <v>119</v>
      </c>
      <c r="J29" s="51">
        <f>$B$1*Intro!$O$13*Intro!$O$14*SIN(RADIANS(I29))</f>
        <v>0.5791513045750295</v>
      </c>
    </row>
    <row r="30" spans="1:10" ht="12.75">
      <c r="A30" s="56">
        <v>35</v>
      </c>
      <c r="B30" s="41">
        <v>32</v>
      </c>
      <c r="C30" s="53">
        <f t="shared" si="0"/>
        <v>3</v>
      </c>
      <c r="D30" s="53">
        <f t="shared" si="1"/>
        <v>122</v>
      </c>
      <c r="E30" s="51">
        <f>$B$1*Intro!$O$13*Intro!$O$14*SIN(RADIANS(D30))</f>
        <v>0.5615562480723815</v>
      </c>
      <c r="F30" s="48">
        <v>38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0.5424220049270632</v>
      </c>
    </row>
    <row r="31" spans="1:10" ht="12.75">
      <c r="A31" s="56">
        <v>40</v>
      </c>
      <c r="B31" s="41">
        <v>37</v>
      </c>
      <c r="C31" s="53">
        <f t="shared" si="0"/>
        <v>3</v>
      </c>
      <c r="D31" s="53">
        <f t="shared" si="1"/>
        <v>127</v>
      </c>
      <c r="E31" s="51">
        <f>$B$1*Intro!$O$13*Intro!$O$14*SIN(RADIANS(D31))</f>
        <v>0.5288364688655661</v>
      </c>
      <c r="F31" s="48">
        <v>42</v>
      </c>
      <c r="G31" s="49">
        <v>40</v>
      </c>
      <c r="H31" s="53">
        <f t="shared" si="2"/>
        <v>0</v>
      </c>
      <c r="I31" s="53">
        <f t="shared" si="3"/>
        <v>130</v>
      </c>
      <c r="J31" s="51">
        <f>$B$1*Intro!$O$13*Intro!$O$14*SIN(RADIANS(I31))</f>
        <v>0.5072554791223093</v>
      </c>
    </row>
    <row r="32" spans="1:10" ht="12.75">
      <c r="A32" s="56">
        <v>45</v>
      </c>
      <c r="B32" s="41">
        <v>41</v>
      </c>
      <c r="C32" s="53">
        <f t="shared" si="0"/>
        <v>4</v>
      </c>
      <c r="D32" s="53">
        <f t="shared" si="1"/>
        <v>131</v>
      </c>
      <c r="E32" s="51">
        <f>$B$1*Intro!$O$13*Intro!$O$14*SIN(RADIANS(D32))</f>
        <v>0.49974981628401416</v>
      </c>
      <c r="F32" s="48">
        <v>46</v>
      </c>
      <c r="G32" s="49">
        <v>44</v>
      </c>
      <c r="H32" s="53">
        <f t="shared" si="2"/>
        <v>1</v>
      </c>
      <c r="I32" s="53">
        <f t="shared" si="3"/>
        <v>134</v>
      </c>
      <c r="J32" s="51">
        <f>$B$1*Intro!$O$13*Intro!$O$14*SIN(RADIANS(I32))</f>
        <v>0.47632883228924633</v>
      </c>
    </row>
    <row r="33" spans="1:10" ht="12.75">
      <c r="A33" s="56">
        <v>50</v>
      </c>
      <c r="B33" s="41">
        <v>49</v>
      </c>
      <c r="C33" s="53">
        <f t="shared" si="0"/>
        <v>1</v>
      </c>
      <c r="D33" s="53">
        <f t="shared" si="1"/>
        <v>139</v>
      </c>
      <c r="E33" s="51">
        <f>$B$1*Intro!$O$13*Intro!$O$14*SIN(RADIANS(D33))</f>
        <v>0.4344258875217892</v>
      </c>
      <c r="F33" s="48">
        <v>52</v>
      </c>
      <c r="G33" s="49">
        <v>48</v>
      </c>
      <c r="H33" s="53">
        <f t="shared" si="2"/>
        <v>2</v>
      </c>
      <c r="I33" s="53">
        <f t="shared" si="3"/>
        <v>138</v>
      </c>
      <c r="J33" s="51">
        <f>$B$1*Intro!$O$13*Intro!$O$14*SIN(RADIANS(I33))</f>
        <v>0.44308155926567705</v>
      </c>
    </row>
    <row r="34" spans="1:10" ht="12.75">
      <c r="A34" s="56">
        <v>55</v>
      </c>
      <c r="B34" s="41">
        <v>53</v>
      </c>
      <c r="C34" s="53">
        <f t="shared" si="0"/>
        <v>2</v>
      </c>
      <c r="D34" s="53">
        <f t="shared" si="1"/>
        <v>143</v>
      </c>
      <c r="E34" s="51">
        <f>$B$1*Intro!$O$13*Intro!$O$14*SIN(RADIANS(D34))</f>
        <v>0.39850686295570753</v>
      </c>
      <c r="F34" s="48">
        <v>57</v>
      </c>
      <c r="G34" s="49">
        <v>56</v>
      </c>
      <c r="H34" s="53">
        <f t="shared" si="2"/>
        <v>1</v>
      </c>
      <c r="I34" s="53">
        <f t="shared" si="3"/>
        <v>146</v>
      </c>
      <c r="J34" s="51">
        <f>$B$1*Intro!$O$13*Intro!$O$14*SIN(RADIANS(I34))</f>
        <v>0.3702835608557419</v>
      </c>
    </row>
    <row r="35" spans="1:10" ht="12.75">
      <c r="A35" s="56">
        <v>60</v>
      </c>
      <c r="B35" s="41">
        <v>58</v>
      </c>
      <c r="C35" s="53">
        <f t="shared" si="0"/>
        <v>2</v>
      </c>
      <c r="D35" s="53">
        <f t="shared" si="1"/>
        <v>148</v>
      </c>
      <c r="E35" s="51">
        <f>$B$1*Intro!$O$13*Intro!$O$14*SIN(RADIANS(D35))</f>
        <v>0.3508992887936225</v>
      </c>
      <c r="F35" s="48">
        <v>61</v>
      </c>
      <c r="G35" s="49">
        <v>59</v>
      </c>
      <c r="H35" s="53">
        <f t="shared" si="2"/>
        <v>1</v>
      </c>
      <c r="I35" s="53">
        <f t="shared" si="3"/>
        <v>149</v>
      </c>
      <c r="J35" s="51">
        <f>$B$1*Intro!$O$13*Intro!$O$14*SIN(RADIANS(I35))</f>
        <v>0.3410453372535653</v>
      </c>
    </row>
    <row r="36" spans="1:10" ht="12.75">
      <c r="A36" s="56">
        <v>65</v>
      </c>
      <c r="B36" s="41">
        <v>63</v>
      </c>
      <c r="C36" s="53">
        <f t="shared" si="0"/>
        <v>2</v>
      </c>
      <c r="D36" s="53">
        <f t="shared" si="1"/>
        <v>153</v>
      </c>
      <c r="E36" s="51">
        <f>$B$1*Intro!$O$13*Intro!$O$14*SIN(RADIANS(D36))</f>
        <v>0.30062115916503446</v>
      </c>
      <c r="F36" s="48">
        <v>66</v>
      </c>
      <c r="G36" s="49">
        <v>65</v>
      </c>
      <c r="H36" s="53">
        <f t="shared" si="2"/>
        <v>0</v>
      </c>
      <c r="I36" s="53">
        <f t="shared" si="3"/>
        <v>155</v>
      </c>
      <c r="J36" s="51">
        <f>$B$1*Intro!$O$13*Intro!$O$14*SIN(RADIANS(I36))</f>
        <v>0.2798472474681477</v>
      </c>
    </row>
    <row r="37" spans="1:10" ht="12.75">
      <c r="A37" s="56">
        <v>70</v>
      </c>
      <c r="B37" s="41">
        <v>70</v>
      </c>
      <c r="C37" s="53">
        <f t="shared" si="0"/>
        <v>0</v>
      </c>
      <c r="D37" s="53">
        <f t="shared" si="1"/>
        <v>160</v>
      </c>
      <c r="E37" s="51">
        <f>$B$1*Intro!$O$13*Intro!$O$14*SIN(RADIANS(D37))</f>
        <v>0.2264771884066748</v>
      </c>
      <c r="F37" s="48">
        <v>70</v>
      </c>
      <c r="G37" s="49">
        <v>70</v>
      </c>
      <c r="H37" s="53">
        <f t="shared" si="2"/>
        <v>0</v>
      </c>
      <c r="I37" s="53">
        <f t="shared" si="3"/>
        <v>160</v>
      </c>
      <c r="J37" s="51">
        <f>$B$1*Intro!$O$13*Intro!$O$14*SIN(RADIANS(I37))</f>
        <v>0.2264771884066748</v>
      </c>
    </row>
    <row r="38" spans="1:10" ht="12.75">
      <c r="A38" s="56">
        <v>75</v>
      </c>
      <c r="B38" s="41">
        <v>75</v>
      </c>
      <c r="C38" s="53">
        <f t="shared" si="0"/>
        <v>0</v>
      </c>
      <c r="D38" s="53">
        <f t="shared" si="1"/>
        <v>165</v>
      </c>
      <c r="E38" s="51">
        <f>$B$1*Intro!$O$13*Intro!$O$14*SIN(RADIANS(D38))</f>
        <v>0.17138350119076187</v>
      </c>
      <c r="F38" s="48">
        <v>75</v>
      </c>
      <c r="G38" s="49">
        <v>75</v>
      </c>
      <c r="H38" s="53">
        <f t="shared" si="2"/>
        <v>0</v>
      </c>
      <c r="I38" s="53">
        <f t="shared" si="3"/>
        <v>165</v>
      </c>
      <c r="J38" s="51">
        <f>$B$1*Intro!$O$13*Intro!$O$14*SIN(RADIANS(I38))</f>
        <v>0.17138350119076187</v>
      </c>
    </row>
    <row r="39" spans="1:10" ht="12.75">
      <c r="A39" s="56">
        <v>80</v>
      </c>
      <c r="B39" s="41">
        <v>79</v>
      </c>
      <c r="C39" s="53">
        <f t="shared" si="0"/>
        <v>1</v>
      </c>
      <c r="D39" s="53">
        <f t="shared" si="1"/>
        <v>169</v>
      </c>
      <c r="E39" s="51">
        <f>$B$1*Intro!$O$13*Intro!$O$14*SIN(RADIANS(D39))</f>
        <v>0.12634894651346368</v>
      </c>
      <c r="F39" s="48">
        <v>80</v>
      </c>
      <c r="G39" s="49">
        <v>79</v>
      </c>
      <c r="H39" s="53">
        <f t="shared" si="2"/>
        <v>1</v>
      </c>
      <c r="I39" s="53">
        <f t="shared" si="3"/>
        <v>169</v>
      </c>
      <c r="J39" s="51">
        <f>$B$1*Intro!$O$13*Intro!$O$14*SIN(RADIANS(I39))</f>
        <v>0.12634894651346368</v>
      </c>
    </row>
    <row r="40" spans="1:10" ht="12.75">
      <c r="A40" s="56">
        <v>85</v>
      </c>
      <c r="B40" s="41">
        <v>84</v>
      </c>
      <c r="C40" s="53">
        <f t="shared" si="0"/>
        <v>1</v>
      </c>
      <c r="D40" s="53">
        <f t="shared" si="1"/>
        <v>174</v>
      </c>
      <c r="E40" s="51">
        <f>$B$1*Intro!$O$13*Intro!$O$14*SIN(RADIANS(D40))</f>
        <v>0.06921613516425862</v>
      </c>
      <c r="F40" s="48">
        <v>84</v>
      </c>
      <c r="G40" s="49">
        <v>84</v>
      </c>
      <c r="H40" s="53">
        <f t="shared" si="2"/>
        <v>1</v>
      </c>
      <c r="I40" s="53">
        <f t="shared" si="3"/>
        <v>174</v>
      </c>
      <c r="J40" s="51">
        <f>$B$1*Intro!$O$13*Intro!$O$14*SIN(RADIANS(I40))</f>
        <v>0.06921613516425862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8.112626781291156E-17</v>
      </c>
      <c r="F41" s="47">
        <v>89</v>
      </c>
      <c r="G41" s="50">
        <v>89</v>
      </c>
      <c r="H41" s="54">
        <f t="shared" si="2"/>
        <v>1</v>
      </c>
      <c r="I41" s="54">
        <f t="shared" si="3"/>
        <v>179</v>
      </c>
      <c r="J41" s="52">
        <f>$B$1*Intro!$O$13*Intro!$O$14*SIN(RADIANS(I41))</f>
        <v>0.011556547232608162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5</v>
      </c>
      <c r="D43" s="6"/>
      <c r="H43" s="55">
        <f>MAX(H5:H41)</f>
        <v>4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8.112626781291156E-17</v>
      </c>
      <c r="F83" s="48">
        <v>89</v>
      </c>
      <c r="G83" s="49">
        <v>89</v>
      </c>
      <c r="H83" s="53">
        <f>ABS(A83-G83)</f>
        <v>1</v>
      </c>
      <c r="I83" s="53">
        <f>G83+90</f>
        <v>179</v>
      </c>
      <c r="J83" s="51">
        <f>$B$1*Intro!$O$13*Intro!$O$14*SIN(RADIANS(I83))</f>
        <v>0.011556547232608162</v>
      </c>
    </row>
    <row r="84" spans="1:10" ht="12.75">
      <c r="A84" s="56">
        <v>85</v>
      </c>
      <c r="B84" s="41">
        <v>84</v>
      </c>
      <c r="C84" s="53">
        <f aca="true" t="shared" si="4" ref="C84:C118">ABS(A84-B84)</f>
        <v>1</v>
      </c>
      <c r="D84" s="53">
        <f aca="true" t="shared" si="5" ref="D84:D118">B84+90</f>
        <v>174</v>
      </c>
      <c r="E84" s="51">
        <f>$B$1*Intro!$O$13*Intro!$O$14*SIN(RADIANS(D84))</f>
        <v>0.06921613516425862</v>
      </c>
      <c r="F84" s="48">
        <v>84</v>
      </c>
      <c r="G84" s="49">
        <v>85</v>
      </c>
      <c r="H84" s="53">
        <f aca="true" t="shared" si="6" ref="H84:H118">ABS(A84-G84)</f>
        <v>0</v>
      </c>
      <c r="I84" s="53">
        <f aca="true" t="shared" si="7" ref="I84:I118">G84+90</f>
        <v>175</v>
      </c>
      <c r="J84" s="51">
        <f>$B$1*Intro!$O$13*Intro!$O$14*SIN(RADIANS(I84))</f>
        <v>0.05771235395393057</v>
      </c>
    </row>
    <row r="85" spans="1:10" ht="12.75">
      <c r="A85" s="56">
        <v>80</v>
      </c>
      <c r="B85" s="41">
        <v>80</v>
      </c>
      <c r="C85" s="53">
        <f t="shared" si="4"/>
        <v>0</v>
      </c>
      <c r="D85" s="53">
        <f t="shared" si="5"/>
        <v>170</v>
      </c>
      <c r="E85" s="51">
        <f>$B$1*Intro!$O$13*Intro!$O$14*SIN(RADIANS(D85))</f>
        <v>0.11498548204659957</v>
      </c>
      <c r="F85" s="48">
        <v>80</v>
      </c>
      <c r="G85" s="49">
        <v>81</v>
      </c>
      <c r="H85" s="53">
        <f t="shared" si="6"/>
        <v>1</v>
      </c>
      <c r="I85" s="53">
        <f t="shared" si="7"/>
        <v>171</v>
      </c>
      <c r="J85" s="51">
        <f>$B$1*Intro!$O$13*Intro!$O$14*SIN(RADIANS(I85))</f>
        <v>0.10358699188801496</v>
      </c>
    </row>
    <row r="86" spans="1:10" ht="12.75">
      <c r="A86" s="56">
        <v>75</v>
      </c>
      <c r="B86" s="41">
        <v>76</v>
      </c>
      <c r="C86" s="53">
        <f t="shared" si="4"/>
        <v>1</v>
      </c>
      <c r="D86" s="53">
        <f t="shared" si="5"/>
        <v>166</v>
      </c>
      <c r="E86" s="51">
        <f>$B$1*Intro!$O$13*Intro!$O$14*SIN(RADIANS(D86))</f>
        <v>0.16019463121871</v>
      </c>
      <c r="F86" s="48">
        <v>75</v>
      </c>
      <c r="G86" s="49">
        <v>76</v>
      </c>
      <c r="H86" s="53">
        <f t="shared" si="6"/>
        <v>1</v>
      </c>
      <c r="I86" s="53">
        <f t="shared" si="7"/>
        <v>166</v>
      </c>
      <c r="J86" s="51">
        <f>$B$1*Intro!$O$13*Intro!$O$14*SIN(RADIANS(I86))</f>
        <v>0.16019463121871</v>
      </c>
    </row>
    <row r="87" spans="1:10" ht="12.75">
      <c r="A87" s="56">
        <v>70</v>
      </c>
      <c r="B87" s="41">
        <v>71</v>
      </c>
      <c r="C87" s="53">
        <f t="shared" si="4"/>
        <v>1</v>
      </c>
      <c r="D87" s="53">
        <f t="shared" si="5"/>
        <v>161</v>
      </c>
      <c r="E87" s="51">
        <f>$B$1*Intro!$O$13*Intro!$O$14*SIN(RADIANS(D87))</f>
        <v>0.21558309267766768</v>
      </c>
      <c r="F87" s="48">
        <v>70</v>
      </c>
      <c r="G87" s="49">
        <v>72</v>
      </c>
      <c r="H87" s="53">
        <f t="shared" si="6"/>
        <v>2</v>
      </c>
      <c r="I87" s="53">
        <f t="shared" si="7"/>
        <v>162</v>
      </c>
      <c r="J87" s="51">
        <f>$B$1*Intro!$O$13*Intro!$O$14*SIN(RADIANS(I87))</f>
        <v>0.20462332825023088</v>
      </c>
    </row>
    <row r="88" spans="1:10" ht="12.75">
      <c r="A88" s="56">
        <v>65</v>
      </c>
      <c r="B88" s="41">
        <v>64</v>
      </c>
      <c r="C88" s="53">
        <f t="shared" si="4"/>
        <v>1</v>
      </c>
      <c r="D88" s="53">
        <f t="shared" si="5"/>
        <v>154</v>
      </c>
      <c r="E88" s="51">
        <f>$B$1*Intro!$O$13*Intro!$O$14*SIN(RADIANS(D88))</f>
        <v>0.2902784141250573</v>
      </c>
      <c r="F88" s="48">
        <v>65</v>
      </c>
      <c r="G88" s="49">
        <v>64</v>
      </c>
      <c r="H88" s="53">
        <f t="shared" si="6"/>
        <v>1</v>
      </c>
      <c r="I88" s="53">
        <f t="shared" si="7"/>
        <v>154</v>
      </c>
      <c r="J88" s="51">
        <f>$B$1*Intro!$O$13*Intro!$O$14*SIN(RADIANS(I88))</f>
        <v>0.2902784141250573</v>
      </c>
    </row>
    <row r="89" spans="1:10" ht="12.75">
      <c r="A89" s="56">
        <v>60</v>
      </c>
      <c r="B89" s="41">
        <v>60</v>
      </c>
      <c r="C89" s="53">
        <f t="shared" si="4"/>
        <v>0</v>
      </c>
      <c r="D89" s="53">
        <f t="shared" si="5"/>
        <v>150</v>
      </c>
      <c r="E89" s="51">
        <f>$B$1*Intro!$O$13*Intro!$O$14*SIN(RADIANS(D89))</f>
        <v>0.3310875</v>
      </c>
      <c r="F89" s="48">
        <v>61</v>
      </c>
      <c r="G89" s="49">
        <v>60</v>
      </c>
      <c r="H89" s="53">
        <f t="shared" si="6"/>
        <v>0</v>
      </c>
      <c r="I89" s="53">
        <f t="shared" si="7"/>
        <v>150</v>
      </c>
      <c r="J89" s="51">
        <f>$B$1*Intro!$O$13*Intro!$O$14*SIN(RADIANS(I89))</f>
        <v>0.3310875</v>
      </c>
    </row>
    <row r="90" spans="1:10" ht="12.75">
      <c r="A90" s="56">
        <v>55</v>
      </c>
      <c r="B90" s="41">
        <v>55</v>
      </c>
      <c r="C90" s="53">
        <f t="shared" si="4"/>
        <v>0</v>
      </c>
      <c r="D90" s="53">
        <f t="shared" si="5"/>
        <v>145</v>
      </c>
      <c r="E90" s="51">
        <f>$B$1*Intro!$O$13*Intro!$O$14*SIN(RADIANS(D90))</f>
        <v>0.3798079767407539</v>
      </c>
      <c r="F90" s="48">
        <v>55</v>
      </c>
      <c r="G90" s="49">
        <v>55</v>
      </c>
      <c r="H90" s="53">
        <f t="shared" si="6"/>
        <v>0</v>
      </c>
      <c r="I90" s="53">
        <f t="shared" si="7"/>
        <v>145</v>
      </c>
      <c r="J90" s="51">
        <f>$B$1*Intro!$O$13*Intro!$O$14*SIN(RADIANS(I90))</f>
        <v>0.3798079767407539</v>
      </c>
    </row>
    <row r="91" spans="1:10" ht="12.75">
      <c r="A91" s="56">
        <v>50</v>
      </c>
      <c r="B91" s="41">
        <v>51</v>
      </c>
      <c r="C91" s="53">
        <f t="shared" si="4"/>
        <v>1</v>
      </c>
      <c r="D91" s="53">
        <f t="shared" si="5"/>
        <v>141</v>
      </c>
      <c r="E91" s="51">
        <f>$B$1*Intro!$O$13*Intro!$O$14*SIN(RADIANS(D91))</f>
        <v>0.4167202299434261</v>
      </c>
      <c r="F91" s="48">
        <v>51</v>
      </c>
      <c r="G91" s="49">
        <v>50</v>
      </c>
      <c r="H91" s="53">
        <f t="shared" si="6"/>
        <v>0</v>
      </c>
      <c r="I91" s="53">
        <f t="shared" si="7"/>
        <v>140</v>
      </c>
      <c r="J91" s="51">
        <f>$B$1*Intro!$O$13*Intro!$O$14*SIN(RADIANS(I91))</f>
        <v>0.4256378854441843</v>
      </c>
    </row>
    <row r="92" spans="1:10" ht="12.75">
      <c r="A92" s="56">
        <v>45</v>
      </c>
      <c r="B92" s="41">
        <v>44</v>
      </c>
      <c r="C92" s="53">
        <f t="shared" si="4"/>
        <v>1</v>
      </c>
      <c r="D92" s="53">
        <f t="shared" si="5"/>
        <v>134</v>
      </c>
      <c r="E92" s="51">
        <f>$B$1*Intro!$O$13*Intro!$O$14*SIN(RADIANS(D92))</f>
        <v>0.47632883228924633</v>
      </c>
      <c r="F92" s="48">
        <v>46</v>
      </c>
      <c r="G92" s="49">
        <v>46</v>
      </c>
      <c r="H92" s="53">
        <f t="shared" si="6"/>
        <v>1</v>
      </c>
      <c r="I92" s="53">
        <f t="shared" si="7"/>
        <v>136</v>
      </c>
      <c r="J92" s="51">
        <f>$B$1*Intro!$O$13*Intro!$O$14*SIN(RADIANS(I92))</f>
        <v>0.45998540645868646</v>
      </c>
    </row>
    <row r="93" spans="1:10" ht="12.75">
      <c r="A93" s="56">
        <v>40</v>
      </c>
      <c r="B93" s="41">
        <v>39</v>
      </c>
      <c r="C93" s="53">
        <f t="shared" si="4"/>
        <v>1</v>
      </c>
      <c r="D93" s="53">
        <f t="shared" si="5"/>
        <v>129</v>
      </c>
      <c r="E93" s="51">
        <f>$B$1*Intro!$O$13*Intro!$O$14*SIN(RADIANS(D93))</f>
        <v>0.5146066270277698</v>
      </c>
      <c r="F93" s="48">
        <v>41</v>
      </c>
      <c r="G93" s="49">
        <v>39</v>
      </c>
      <c r="H93" s="53">
        <f t="shared" si="6"/>
        <v>1</v>
      </c>
      <c r="I93" s="53">
        <f t="shared" si="7"/>
        <v>129</v>
      </c>
      <c r="J93" s="51">
        <f>$B$1*Intro!$O$13*Intro!$O$14*SIN(RADIANS(I93))</f>
        <v>0.5146066270277698</v>
      </c>
    </row>
    <row r="94" spans="1:10" ht="12.75">
      <c r="A94" s="56">
        <v>35</v>
      </c>
      <c r="B94" s="41">
        <v>34</v>
      </c>
      <c r="C94" s="53">
        <f t="shared" si="4"/>
        <v>1</v>
      </c>
      <c r="D94" s="53">
        <f t="shared" si="5"/>
        <v>124</v>
      </c>
      <c r="E94" s="51">
        <f>$B$1*Intro!$O$13*Intro!$O$14*SIN(RADIANS(D94))</f>
        <v>0.5489679546066348</v>
      </c>
      <c r="F94" s="48">
        <v>37</v>
      </c>
      <c r="G94" s="49">
        <v>37</v>
      </c>
      <c r="H94" s="53">
        <f t="shared" si="6"/>
        <v>2</v>
      </c>
      <c r="I94" s="53">
        <f t="shared" si="7"/>
        <v>127</v>
      </c>
      <c r="J94" s="51">
        <f>$B$1*Intro!$O$13*Intro!$O$14*SIN(RADIANS(I94))</f>
        <v>0.5288364688655661</v>
      </c>
    </row>
    <row r="95" spans="1:10" ht="12.75">
      <c r="A95" s="56">
        <v>30</v>
      </c>
      <c r="B95" s="41">
        <v>30</v>
      </c>
      <c r="C95" s="53">
        <f t="shared" si="4"/>
        <v>0</v>
      </c>
      <c r="D95" s="53">
        <f t="shared" si="5"/>
        <v>120</v>
      </c>
      <c r="E95" s="51">
        <f>$B$1*Intro!$O$13*Intro!$O$14*SIN(RADIANS(D95))</f>
        <v>0.5734603717509608</v>
      </c>
      <c r="F95" s="48">
        <v>32</v>
      </c>
      <c r="G95" s="49">
        <v>30</v>
      </c>
      <c r="H95" s="53">
        <f t="shared" si="6"/>
        <v>0</v>
      </c>
      <c r="I95" s="53">
        <f t="shared" si="7"/>
        <v>120</v>
      </c>
      <c r="J95" s="51">
        <f>$B$1*Intro!$O$13*Intro!$O$14*SIN(RADIANS(I95))</f>
        <v>0.5734603717509608</v>
      </c>
    </row>
    <row r="96" spans="1:10" ht="12.75">
      <c r="A96" s="56">
        <v>25</v>
      </c>
      <c r="B96" s="41">
        <v>22</v>
      </c>
      <c r="C96" s="53">
        <f t="shared" si="4"/>
        <v>3</v>
      </c>
      <c r="D96" s="53">
        <f t="shared" si="5"/>
        <v>112</v>
      </c>
      <c r="E96" s="51">
        <f>$B$1*Intro!$O$13*Intro!$O$14*SIN(RADIANS(D96))</f>
        <v>0.6139579688977626</v>
      </c>
      <c r="F96" s="48">
        <v>27</v>
      </c>
      <c r="G96" s="49">
        <v>25</v>
      </c>
      <c r="H96" s="53">
        <f t="shared" si="6"/>
        <v>0</v>
      </c>
      <c r="I96" s="53">
        <f t="shared" si="7"/>
        <v>115</v>
      </c>
      <c r="J96" s="51">
        <f>$B$1*Intro!$O$13*Intro!$O$14*SIN(RADIANS(I96))</f>
        <v>0.6001343588809938</v>
      </c>
    </row>
    <row r="97" spans="1:10" ht="12.75">
      <c r="A97" s="56">
        <v>20</v>
      </c>
      <c r="B97" s="41">
        <v>18</v>
      </c>
      <c r="C97" s="53">
        <f t="shared" si="4"/>
        <v>2</v>
      </c>
      <c r="D97" s="53">
        <f t="shared" si="5"/>
        <v>108</v>
      </c>
      <c r="E97" s="51">
        <f>$B$1*Intro!$O$13*Intro!$O$14*SIN(RADIANS(D97))</f>
        <v>0.6297658486777434</v>
      </c>
      <c r="F97" s="48">
        <v>22</v>
      </c>
      <c r="G97" s="49">
        <v>21</v>
      </c>
      <c r="H97" s="53">
        <f t="shared" si="6"/>
        <v>1</v>
      </c>
      <c r="I97" s="53">
        <f t="shared" si="7"/>
        <v>111</v>
      </c>
      <c r="J97" s="51">
        <f>$B$1*Intro!$O$13*Intro!$O$14*SIN(RADIANS(I97))</f>
        <v>0.6181936189157846</v>
      </c>
    </row>
    <row r="98" spans="1:10" ht="12.75">
      <c r="A98" s="56">
        <v>15</v>
      </c>
      <c r="B98" s="41">
        <v>14</v>
      </c>
      <c r="C98" s="53">
        <f t="shared" si="4"/>
        <v>1</v>
      </c>
      <c r="D98" s="53">
        <f t="shared" si="5"/>
        <v>104</v>
      </c>
      <c r="E98" s="51">
        <f>$B$1*Intro!$O$13*Intro!$O$14*SIN(RADIANS(D98))</f>
        <v>0.6425055725468081</v>
      </c>
      <c r="F98" s="48">
        <v>16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0.6425055725468081</v>
      </c>
    </row>
    <row r="99" spans="1:10" ht="12.75">
      <c r="A99" s="56">
        <v>10</v>
      </c>
      <c r="B99" s="41">
        <v>9</v>
      </c>
      <c r="C99" s="53">
        <f t="shared" si="4"/>
        <v>1</v>
      </c>
      <c r="D99" s="53">
        <f t="shared" si="5"/>
        <v>99</v>
      </c>
      <c r="E99" s="51">
        <f>$B$1*Intro!$O$13*Intro!$O$14*SIN(RADIANS(D99))</f>
        <v>0.6540225269335854</v>
      </c>
      <c r="F99" s="48">
        <v>12</v>
      </c>
      <c r="G99" s="49">
        <v>9</v>
      </c>
      <c r="H99" s="53">
        <f t="shared" si="6"/>
        <v>1</v>
      </c>
      <c r="I99" s="53">
        <f t="shared" si="7"/>
        <v>99</v>
      </c>
      <c r="J99" s="51">
        <f>$B$1*Intro!$O$13*Intro!$O$14*SIN(RADIANS(I99))</f>
        <v>0.6540225269335854</v>
      </c>
    </row>
    <row r="100" spans="1:10" ht="12.75">
      <c r="A100" s="56">
        <v>5</v>
      </c>
      <c r="B100" s="41">
        <v>3</v>
      </c>
      <c r="C100" s="53">
        <f t="shared" si="4"/>
        <v>2</v>
      </c>
      <c r="D100" s="53">
        <f t="shared" si="5"/>
        <v>93</v>
      </c>
      <c r="E100" s="51">
        <f>$B$1*Intro!$O$13*Intro!$O$14*SIN(RADIANS(D100))</f>
        <v>0.66126751217611</v>
      </c>
      <c r="F100" s="48">
        <v>7</v>
      </c>
      <c r="G100" s="49">
        <v>6</v>
      </c>
      <c r="H100" s="53">
        <f t="shared" si="6"/>
        <v>1</v>
      </c>
      <c r="I100" s="53">
        <f t="shared" si="7"/>
        <v>96</v>
      </c>
      <c r="J100" s="51">
        <f>$B$1*Intro!$O$13*Intro!$O$14*SIN(RADIANS(I100))</f>
        <v>0.6585475360654864</v>
      </c>
    </row>
    <row r="101" spans="1:10" ht="12.75">
      <c r="A101" s="56">
        <v>0</v>
      </c>
      <c r="B101" s="41">
        <v>-1</v>
      </c>
      <c r="C101" s="53">
        <f t="shared" si="4"/>
        <v>1</v>
      </c>
      <c r="D101" s="53">
        <f t="shared" si="5"/>
        <v>89</v>
      </c>
      <c r="E101" s="51">
        <f>$B$1*Intro!$O$13*Intro!$O$14*SIN(RADIANS(D101))</f>
        <v>0.6620741475401835</v>
      </c>
      <c r="F101" s="48">
        <v>1</v>
      </c>
      <c r="G101" s="49">
        <v>-2</v>
      </c>
      <c r="H101" s="53">
        <f t="shared" si="6"/>
        <v>2</v>
      </c>
      <c r="I101" s="53">
        <f t="shared" si="7"/>
        <v>88</v>
      </c>
      <c r="J101" s="51">
        <f>$B$1*Intro!$O$13*Intro!$O$14*SIN(RADIANS(I101))</f>
        <v>0.6617716208813698</v>
      </c>
    </row>
    <row r="102" spans="1:10" ht="12.75">
      <c r="A102" s="56">
        <v>-5</v>
      </c>
      <c r="B102" s="41">
        <v>-7</v>
      </c>
      <c r="C102" s="53">
        <f t="shared" si="4"/>
        <v>2</v>
      </c>
      <c r="D102" s="53">
        <f t="shared" si="5"/>
        <v>83</v>
      </c>
      <c r="E102" s="51">
        <f>$B$1*Intro!$O$13*Intro!$O$14*SIN(RADIANS(D102))</f>
        <v>0.6572392479630924</v>
      </c>
      <c r="F102" s="48">
        <v>-3</v>
      </c>
      <c r="G102" s="49">
        <v>-3</v>
      </c>
      <c r="H102" s="53">
        <f t="shared" si="6"/>
        <v>2</v>
      </c>
      <c r="I102" s="53">
        <f t="shared" si="7"/>
        <v>87</v>
      </c>
      <c r="J102" s="51">
        <f>$B$1*Intro!$O$13*Intro!$O$14*SIN(RADIANS(I102))</f>
        <v>0.66126751217611</v>
      </c>
    </row>
    <row r="103" spans="1:10" ht="12.75">
      <c r="A103" s="56">
        <v>-10</v>
      </c>
      <c r="B103" s="41">
        <v>-10</v>
      </c>
      <c r="C103" s="53">
        <f t="shared" si="4"/>
        <v>0</v>
      </c>
      <c r="D103" s="53">
        <f t="shared" si="5"/>
        <v>80</v>
      </c>
      <c r="E103" s="51">
        <f>$B$1*Intro!$O$13*Intro!$O$14*SIN(RADIANS(D103))</f>
        <v>0.6521150738508589</v>
      </c>
      <c r="F103" s="48">
        <v>-8</v>
      </c>
      <c r="G103" s="49">
        <v>-10</v>
      </c>
      <c r="H103" s="53">
        <f t="shared" si="6"/>
        <v>0</v>
      </c>
      <c r="I103" s="53">
        <f t="shared" si="7"/>
        <v>80</v>
      </c>
      <c r="J103" s="51">
        <f>$B$1*Intro!$O$13*Intro!$O$14*SIN(RADIANS(I103))</f>
        <v>0.6521150738508589</v>
      </c>
    </row>
    <row r="104" spans="1:10" ht="12.75">
      <c r="A104" s="56">
        <v>-15</v>
      </c>
      <c r="B104" s="41">
        <v>-16</v>
      </c>
      <c r="C104" s="53">
        <f t="shared" si="4"/>
        <v>1</v>
      </c>
      <c r="D104" s="53">
        <f t="shared" si="5"/>
        <v>74</v>
      </c>
      <c r="E104" s="51">
        <f>$B$1*Intro!$O$13*Intro!$O$14*SIN(RADIANS(D104))</f>
        <v>0.6365234635079564</v>
      </c>
      <c r="F104" s="48">
        <v>-13</v>
      </c>
      <c r="G104" s="49">
        <v>-14</v>
      </c>
      <c r="H104" s="53">
        <f t="shared" si="6"/>
        <v>1</v>
      </c>
      <c r="I104" s="53">
        <f t="shared" si="7"/>
        <v>76</v>
      </c>
      <c r="J104" s="51">
        <f>$B$1*Intro!$O$13*Intro!$O$14*SIN(RADIANS(I104))</f>
        <v>0.6425055725468081</v>
      </c>
    </row>
    <row r="105" spans="1:10" ht="12.75">
      <c r="A105" s="56">
        <v>-20</v>
      </c>
      <c r="B105" s="41">
        <v>-22</v>
      </c>
      <c r="C105" s="53">
        <f t="shared" si="4"/>
        <v>2</v>
      </c>
      <c r="D105" s="53">
        <f t="shared" si="5"/>
        <v>68</v>
      </c>
      <c r="E105" s="51">
        <f>$B$1*Intro!$O$13*Intro!$O$14*SIN(RADIANS(D105))</f>
        <v>0.6139579688977626</v>
      </c>
      <c r="F105" s="48">
        <v>-19</v>
      </c>
      <c r="G105" s="49">
        <v>-21</v>
      </c>
      <c r="H105" s="53">
        <f t="shared" si="6"/>
        <v>1</v>
      </c>
      <c r="I105" s="53">
        <f t="shared" si="7"/>
        <v>69</v>
      </c>
      <c r="J105" s="51">
        <f>$B$1*Intro!$O$13*Intro!$O$14*SIN(RADIANS(I105))</f>
        <v>0.6181936189157846</v>
      </c>
    </row>
    <row r="106" spans="1:10" ht="12.75">
      <c r="A106" s="56">
        <v>-25</v>
      </c>
      <c r="B106" s="41">
        <v>-25</v>
      </c>
      <c r="C106" s="53">
        <f t="shared" si="4"/>
        <v>0</v>
      </c>
      <c r="D106" s="53">
        <f t="shared" si="5"/>
        <v>65</v>
      </c>
      <c r="E106" s="51">
        <f>$B$1*Intro!$O$13*Intro!$O$14*SIN(RADIANS(D106))</f>
        <v>0.6001343588809938</v>
      </c>
      <c r="F106" s="48">
        <v>-23</v>
      </c>
      <c r="G106" s="49">
        <v>-23</v>
      </c>
      <c r="H106" s="53">
        <f t="shared" si="6"/>
        <v>2</v>
      </c>
      <c r="I106" s="53">
        <f t="shared" si="7"/>
        <v>67</v>
      </c>
      <c r="J106" s="51">
        <f>$B$1*Intro!$O$13*Intro!$O$14*SIN(RADIANS(I106))</f>
        <v>0.6095353013348698</v>
      </c>
    </row>
    <row r="107" spans="1:10" ht="12.75">
      <c r="A107" s="56">
        <v>-30</v>
      </c>
      <c r="B107" s="41">
        <v>-30</v>
      </c>
      <c r="C107" s="53">
        <f t="shared" si="4"/>
        <v>0</v>
      </c>
      <c r="D107" s="53">
        <f t="shared" si="5"/>
        <v>60</v>
      </c>
      <c r="E107" s="51">
        <f>$B$1*Intro!$O$13*Intro!$O$14*SIN(RADIANS(D107))</f>
        <v>0.5734603717509607</v>
      </c>
      <c r="F107" s="48">
        <v>-29</v>
      </c>
      <c r="G107" s="49">
        <v>-29</v>
      </c>
      <c r="H107" s="53">
        <f t="shared" si="6"/>
        <v>1</v>
      </c>
      <c r="I107" s="53">
        <f t="shared" si="7"/>
        <v>61</v>
      </c>
      <c r="J107" s="51">
        <f>$B$1*Intro!$O$13*Intro!$O$14*SIN(RADIANS(I107))</f>
        <v>0.5791513045750294</v>
      </c>
    </row>
    <row r="108" spans="1:10" ht="12.75">
      <c r="A108" s="56">
        <v>-35</v>
      </c>
      <c r="B108" s="41">
        <v>-36</v>
      </c>
      <c r="C108" s="53">
        <f t="shared" si="4"/>
        <v>1</v>
      </c>
      <c r="D108" s="53">
        <f t="shared" si="5"/>
        <v>54</v>
      </c>
      <c r="E108" s="51">
        <f>$B$1*Intro!$O$13*Intro!$O$14*SIN(RADIANS(D108))</f>
        <v>0.5357108282502309</v>
      </c>
      <c r="F108" s="48">
        <v>-34</v>
      </c>
      <c r="G108" s="49">
        <v>-33</v>
      </c>
      <c r="H108" s="53">
        <f t="shared" si="6"/>
        <v>2</v>
      </c>
      <c r="I108" s="53">
        <f t="shared" si="7"/>
        <v>57</v>
      </c>
      <c r="J108" s="51">
        <f>$B$1*Intro!$O$13*Intro!$O$14*SIN(RADIANS(I108))</f>
        <v>0.5553466833292612</v>
      </c>
    </row>
    <row r="109" spans="1:10" ht="12.75">
      <c r="A109" s="56">
        <v>-40</v>
      </c>
      <c r="B109" s="41">
        <v>-40</v>
      </c>
      <c r="C109" s="53">
        <f t="shared" si="4"/>
        <v>0</v>
      </c>
      <c r="D109" s="53">
        <f t="shared" si="5"/>
        <v>50</v>
      </c>
      <c r="E109" s="51">
        <f>$B$1*Intro!$O$13*Intro!$O$14*SIN(RADIANS(D109))</f>
        <v>0.5072554791223093</v>
      </c>
      <c r="F109" s="48">
        <v>-39</v>
      </c>
      <c r="G109" s="49">
        <v>-40</v>
      </c>
      <c r="H109" s="53">
        <f t="shared" si="6"/>
        <v>0</v>
      </c>
      <c r="I109" s="53">
        <f t="shared" si="7"/>
        <v>50</v>
      </c>
      <c r="J109" s="51">
        <f>$B$1*Intro!$O$13*Intro!$O$14*SIN(RADIANS(I109))</f>
        <v>0.5072554791223093</v>
      </c>
    </row>
    <row r="110" spans="1:10" ht="12.75">
      <c r="A110" s="56">
        <v>-45</v>
      </c>
      <c r="B110" s="41">
        <v>-45</v>
      </c>
      <c r="C110" s="53">
        <f t="shared" si="4"/>
        <v>0</v>
      </c>
      <c r="D110" s="53">
        <f t="shared" si="5"/>
        <v>45</v>
      </c>
      <c r="E110" s="51">
        <f>$B$1*Intro!$O$13*Intro!$O$14*SIN(RADIANS(D110))</f>
        <v>0.4682284328322021</v>
      </c>
      <c r="F110" s="48">
        <v>-45</v>
      </c>
      <c r="G110" s="49">
        <v>-45</v>
      </c>
      <c r="H110" s="53">
        <f t="shared" si="6"/>
        <v>0</v>
      </c>
      <c r="I110" s="53">
        <f t="shared" si="7"/>
        <v>45</v>
      </c>
      <c r="J110" s="51">
        <f>$B$1*Intro!$O$13*Intro!$O$14*SIN(RADIANS(I110))</f>
        <v>0.4682284328322021</v>
      </c>
    </row>
    <row r="111" spans="1:10" ht="12.75">
      <c r="A111" s="56">
        <v>-50</v>
      </c>
      <c r="B111" s="41">
        <v>-48</v>
      </c>
      <c r="C111" s="53">
        <f t="shared" si="4"/>
        <v>2</v>
      </c>
      <c r="D111" s="53">
        <f t="shared" si="5"/>
        <v>42</v>
      </c>
      <c r="E111" s="51">
        <f>$B$1*Intro!$O$13*Intro!$O$14*SIN(RADIANS(D111))</f>
        <v>0.443081559265677</v>
      </c>
      <c r="F111" s="48">
        <v>-51</v>
      </c>
      <c r="G111" s="49">
        <v>-51</v>
      </c>
      <c r="H111" s="53">
        <f t="shared" si="6"/>
        <v>1</v>
      </c>
      <c r="I111" s="53">
        <f t="shared" si="7"/>
        <v>39</v>
      </c>
      <c r="J111" s="51">
        <f>$B$1*Intro!$O$13*Intro!$O$14*SIN(RADIANS(I111))</f>
        <v>0.4167202299434261</v>
      </c>
    </row>
    <row r="112" spans="1:10" ht="12.75">
      <c r="A112" s="56">
        <v>-55</v>
      </c>
      <c r="B112" s="41">
        <v>-54</v>
      </c>
      <c r="C112" s="53">
        <f t="shared" si="4"/>
        <v>1</v>
      </c>
      <c r="D112" s="53">
        <f t="shared" si="5"/>
        <v>36</v>
      </c>
      <c r="E112" s="51">
        <f>$B$1*Intro!$O$13*Intro!$O$14*SIN(RADIANS(D112))</f>
        <v>0.38921669943676845</v>
      </c>
      <c r="F112" s="48">
        <v>-55</v>
      </c>
      <c r="G112" s="49">
        <v>-55</v>
      </c>
      <c r="H112" s="53">
        <f t="shared" si="6"/>
        <v>0</v>
      </c>
      <c r="I112" s="53">
        <f t="shared" si="7"/>
        <v>35</v>
      </c>
      <c r="J112" s="51">
        <f>$B$1*Intro!$O$13*Intro!$O$14*SIN(RADIANS(I112))</f>
        <v>0.37980797674075395</v>
      </c>
    </row>
    <row r="113" spans="1:10" ht="12.75">
      <c r="A113" s="56">
        <v>-60</v>
      </c>
      <c r="B113" s="41">
        <v>-59</v>
      </c>
      <c r="C113" s="53">
        <f t="shared" si="4"/>
        <v>1</v>
      </c>
      <c r="D113" s="53">
        <f t="shared" si="5"/>
        <v>31</v>
      </c>
      <c r="E113" s="51">
        <f>$B$1*Intro!$O$13*Intro!$O$14*SIN(RADIANS(D113))</f>
        <v>0.3410453372535652</v>
      </c>
      <c r="F113" s="48">
        <v>-60</v>
      </c>
      <c r="G113" s="49">
        <v>-59</v>
      </c>
      <c r="H113" s="53">
        <f t="shared" si="6"/>
        <v>1</v>
      </c>
      <c r="I113" s="53">
        <f t="shared" si="7"/>
        <v>31</v>
      </c>
      <c r="J113" s="51">
        <f>$B$1*Intro!$O$13*Intro!$O$14*SIN(RADIANS(I113))</f>
        <v>0.3410453372535652</v>
      </c>
    </row>
    <row r="114" spans="1:10" ht="12.75">
      <c r="A114" s="56">
        <v>-65</v>
      </c>
      <c r="B114" s="41">
        <v>-63</v>
      </c>
      <c r="C114" s="53">
        <f t="shared" si="4"/>
        <v>2</v>
      </c>
      <c r="D114" s="53">
        <f t="shared" si="5"/>
        <v>27</v>
      </c>
      <c r="E114" s="51">
        <f>$B$1*Intro!$O$13*Intro!$O$14*SIN(RADIANS(D114))</f>
        <v>0.3006211591650344</v>
      </c>
      <c r="F114" s="48">
        <v>-66</v>
      </c>
      <c r="G114" s="49">
        <v>-64</v>
      </c>
      <c r="H114" s="53">
        <f t="shared" si="6"/>
        <v>1</v>
      </c>
      <c r="I114" s="53">
        <f t="shared" si="7"/>
        <v>26</v>
      </c>
      <c r="J114" s="51">
        <f>$B$1*Intro!$O$13*Intro!$O$14*SIN(RADIANS(I114))</f>
        <v>0.29027841412505734</v>
      </c>
    </row>
    <row r="115" spans="1:10" ht="12.75">
      <c r="A115" s="56">
        <v>-70</v>
      </c>
      <c r="B115" s="41">
        <v>-67</v>
      </c>
      <c r="C115" s="53">
        <f t="shared" si="4"/>
        <v>3</v>
      </c>
      <c r="D115" s="53">
        <f t="shared" si="5"/>
        <v>23</v>
      </c>
      <c r="E115" s="51">
        <f>$B$1*Intro!$O$13*Intro!$O$14*SIN(RADIANS(D115))</f>
        <v>0.2587323850073849</v>
      </c>
      <c r="F115" s="48">
        <v>-71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0.23730229699015923</v>
      </c>
    </row>
    <row r="116" spans="1:10" ht="12.75">
      <c r="A116" s="56">
        <v>-75</v>
      </c>
      <c r="B116" s="41">
        <v>-73</v>
      </c>
      <c r="C116" s="53">
        <f t="shared" si="4"/>
        <v>2</v>
      </c>
      <c r="D116" s="53">
        <f t="shared" si="5"/>
        <v>17</v>
      </c>
      <c r="E116" s="51">
        <f>$B$1*Intro!$O$13*Intro!$O$14*SIN(RADIANS(D116))</f>
        <v>0.19360123357477824</v>
      </c>
      <c r="F116" s="48">
        <v>-77</v>
      </c>
      <c r="G116" s="49">
        <v>-75</v>
      </c>
      <c r="H116" s="53">
        <f t="shared" si="6"/>
        <v>0</v>
      </c>
      <c r="I116" s="53">
        <f t="shared" si="7"/>
        <v>15</v>
      </c>
      <c r="J116" s="51">
        <f>$B$1*Intro!$O$13*Intro!$O$14*SIN(RADIANS(I116))</f>
        <v>0.17138350119076168</v>
      </c>
    </row>
    <row r="117" spans="1:10" ht="12.75">
      <c r="A117" s="56">
        <v>-80</v>
      </c>
      <c r="B117" s="41">
        <v>-78</v>
      </c>
      <c r="C117" s="53">
        <f t="shared" si="4"/>
        <v>2</v>
      </c>
      <c r="D117" s="53">
        <f t="shared" si="5"/>
        <v>12</v>
      </c>
      <c r="E117" s="51">
        <f>$B$1*Intro!$O$13*Intro!$O$14*SIN(RADIANS(D117))</f>
        <v>0.1376739238672498</v>
      </c>
      <c r="F117" s="48">
        <v>-82</v>
      </c>
      <c r="G117" s="49">
        <v>-79</v>
      </c>
      <c r="H117" s="53">
        <f t="shared" si="6"/>
        <v>1</v>
      </c>
      <c r="I117" s="53">
        <f t="shared" si="7"/>
        <v>11</v>
      </c>
      <c r="J117" s="51">
        <f>$B$1*Intro!$O$13*Intro!$O$14*SIN(RADIANS(I117))</f>
        <v>0.12634894651346357</v>
      </c>
    </row>
    <row r="118" spans="1:10" ht="12.75">
      <c r="A118" s="56">
        <v>-85</v>
      </c>
      <c r="B118" s="43">
        <v>-82</v>
      </c>
      <c r="C118" s="54">
        <f t="shared" si="4"/>
        <v>3</v>
      </c>
      <c r="D118" s="54">
        <f t="shared" si="5"/>
        <v>8</v>
      </c>
      <c r="E118" s="52">
        <f>$B$1*Intro!$O$13*Intro!$O$14*SIN(RADIANS(D118))</f>
        <v>0.09215694812823134</v>
      </c>
      <c r="F118" s="47">
        <v>-86</v>
      </c>
      <c r="G118" s="50">
        <v>-87</v>
      </c>
      <c r="H118" s="54">
        <f t="shared" si="6"/>
        <v>2</v>
      </c>
      <c r="I118" s="54">
        <f t="shared" si="7"/>
        <v>3</v>
      </c>
      <c r="J118" s="52">
        <f>$B$1*Intro!$O$13*Intro!$O$14*SIN(RADIANS(I118))</f>
        <v>0.034655561825171335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3</v>
      </c>
      <c r="D120" s="6"/>
      <c r="H120" s="55">
        <f>MAX(H83:H118)</f>
        <v>2</v>
      </c>
    </row>
  </sheetData>
  <mergeCells count="4">
    <mergeCell ref="B81:E81"/>
    <mergeCell ref="F81:J81"/>
    <mergeCell ref="B3:E3"/>
    <mergeCell ref="F3:J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N6" sqref="N6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4.421875" style="0" customWidth="1"/>
    <col min="4" max="4" width="17.57421875" style="0" bestFit="1" customWidth="1"/>
    <col min="5" max="5" width="7.140625" style="0" customWidth="1"/>
    <col min="6" max="6" width="28.28125" style="0" bestFit="1" customWidth="1"/>
    <col min="7" max="7" width="14.57421875" style="0" bestFit="1" customWidth="1"/>
    <col min="8" max="8" width="4.421875" style="0" customWidth="1"/>
    <col min="9" max="9" width="17.57421875" style="0" customWidth="1"/>
    <col min="10" max="10" width="7.140625" style="0" customWidth="1"/>
  </cols>
  <sheetData>
    <row r="1" spans="1:6" ht="12.75">
      <c r="A1" s="13" t="s">
        <v>54</v>
      </c>
      <c r="B1">
        <f>Intro!O24+Intro!O21</f>
        <v>0.933</v>
      </c>
      <c r="C1" s="57" t="s">
        <v>41</v>
      </c>
      <c r="D1" s="57"/>
      <c r="E1" s="57"/>
      <c r="F1" s="39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-90</v>
      </c>
      <c r="C5" s="53">
        <f>ABS(A5-B5)</f>
        <v>0</v>
      </c>
      <c r="D5" s="53">
        <f>B5+90</f>
        <v>0</v>
      </c>
      <c r="E5" s="51">
        <f>$B$1*Intro!$O$13*Intro!$O$14*SIN(RADIANS(D5))</f>
        <v>0</v>
      </c>
      <c r="F5" s="48">
        <v>-90</v>
      </c>
      <c r="G5" s="49">
        <v>-89</v>
      </c>
      <c r="H5" s="53">
        <f>ABS(A5-G5)</f>
        <v>1</v>
      </c>
      <c r="I5" s="53">
        <f>G5+90</f>
        <v>1</v>
      </c>
      <c r="J5" s="51">
        <f>$B$1*Intro!$O$13*Intro!$O$14*SIN(RADIANS(I5))</f>
        <v>0.015973716397071794</v>
      </c>
    </row>
    <row r="6" spans="1:10" ht="12.75">
      <c r="A6" s="56">
        <v>-85</v>
      </c>
      <c r="B6" s="41">
        <v>-85</v>
      </c>
      <c r="C6" s="53">
        <f aca="true" t="shared" si="0" ref="C6:C41">ABS(A6-B6)</f>
        <v>0</v>
      </c>
      <c r="D6" s="53">
        <f aca="true" t="shared" si="1" ref="D6:D41">B6+90</f>
        <v>5</v>
      </c>
      <c r="E6" s="51">
        <f>$B$1*Intro!$O$13*Intro!$O$14*SIN(RADIANS(D6))</f>
        <v>0.07977129813187735</v>
      </c>
      <c r="F6" s="48">
        <v>-86</v>
      </c>
      <c r="G6" s="49">
        <v>-85</v>
      </c>
      <c r="H6" s="53">
        <f aca="true" t="shared" si="2" ref="H6:H41">ABS(A6-G6)</f>
        <v>0</v>
      </c>
      <c r="I6" s="53">
        <f aca="true" t="shared" si="3" ref="I6:I41">G6+90</f>
        <v>5</v>
      </c>
      <c r="J6" s="51">
        <f>$B$1*Intro!$O$13*Intro!$O$14*SIN(RADIANS(I6))</f>
        <v>0.07977129813187735</v>
      </c>
    </row>
    <row r="7" spans="1:10" ht="12.75">
      <c r="A7" s="56">
        <v>-80</v>
      </c>
      <c r="B7" s="41">
        <v>-80</v>
      </c>
      <c r="C7" s="53">
        <f t="shared" si="0"/>
        <v>0</v>
      </c>
      <c r="D7" s="53">
        <f t="shared" si="1"/>
        <v>10</v>
      </c>
      <c r="E7" s="51">
        <f>$B$1*Intro!$O$13*Intro!$O$14*SIN(RADIANS(D7))</f>
        <v>0.15893548851774436</v>
      </c>
      <c r="F7" s="48">
        <v>-81</v>
      </c>
      <c r="G7" s="49">
        <v>-79</v>
      </c>
      <c r="H7" s="53">
        <f t="shared" si="2"/>
        <v>1</v>
      </c>
      <c r="I7" s="53">
        <f t="shared" si="3"/>
        <v>11</v>
      </c>
      <c r="J7" s="51">
        <f>$B$1*Intro!$O$13*Intro!$O$14*SIN(RADIANS(I7))</f>
        <v>0.17464232162527635</v>
      </c>
    </row>
    <row r="8" spans="1:10" ht="12.75">
      <c r="A8" s="56">
        <v>-75</v>
      </c>
      <c r="B8" s="41">
        <v>-77</v>
      </c>
      <c r="C8" s="53">
        <f t="shared" si="0"/>
        <v>2</v>
      </c>
      <c r="D8" s="53">
        <f t="shared" si="1"/>
        <v>13</v>
      </c>
      <c r="E8" s="51">
        <f>$B$1*Intro!$O$13*Intro!$O$14*SIN(RADIANS(D8))</f>
        <v>0.2058916263624724</v>
      </c>
      <c r="F8" s="48">
        <v>-76</v>
      </c>
      <c r="G8" s="49">
        <v>-75</v>
      </c>
      <c r="H8" s="53">
        <f t="shared" si="2"/>
        <v>0</v>
      </c>
      <c r="I8" s="53">
        <f t="shared" si="3"/>
        <v>15</v>
      </c>
      <c r="J8" s="51">
        <f>$B$1*Intro!$O$13*Intro!$O$14*SIN(RADIANS(I8))</f>
        <v>0.23689008386811952</v>
      </c>
    </row>
    <row r="9" spans="1:10" ht="12.75">
      <c r="A9" s="56">
        <v>-70</v>
      </c>
      <c r="B9" s="41">
        <v>-70</v>
      </c>
      <c r="C9" s="53">
        <f t="shared" si="0"/>
        <v>0</v>
      </c>
      <c r="D9" s="53">
        <f t="shared" si="1"/>
        <v>20</v>
      </c>
      <c r="E9" s="51">
        <f>$B$1*Intro!$O$13*Intro!$O$14*SIN(RADIANS(D9))</f>
        <v>0.31304180264211484</v>
      </c>
      <c r="F9" s="48">
        <v>-71</v>
      </c>
      <c r="G9" s="49">
        <v>-72</v>
      </c>
      <c r="H9" s="53">
        <f t="shared" si="2"/>
        <v>2</v>
      </c>
      <c r="I9" s="53">
        <f t="shared" si="3"/>
        <v>18</v>
      </c>
      <c r="J9" s="51">
        <f>$B$1*Intro!$O$13*Intro!$O$14*SIN(RADIANS(I9))</f>
        <v>0.2828349114925413</v>
      </c>
    </row>
    <row r="10" spans="1:10" ht="12.75">
      <c r="A10" s="56">
        <v>-65</v>
      </c>
      <c r="B10" s="41">
        <v>-66</v>
      </c>
      <c r="C10" s="53">
        <f t="shared" si="0"/>
        <v>1</v>
      </c>
      <c r="D10" s="53">
        <f t="shared" si="1"/>
        <v>24</v>
      </c>
      <c r="E10" s="51">
        <f>$B$1*Intro!$O$13*Intro!$O$14*SIN(RADIANS(D10))</f>
        <v>0.372275067517917</v>
      </c>
      <c r="F10" s="48">
        <v>-65</v>
      </c>
      <c r="G10" s="49">
        <v>-65</v>
      </c>
      <c r="H10" s="53">
        <f t="shared" si="2"/>
        <v>0</v>
      </c>
      <c r="I10" s="53">
        <f t="shared" si="3"/>
        <v>25</v>
      </c>
      <c r="J10" s="51">
        <f>$B$1*Intro!$O$13*Intro!$O$14*SIN(RADIANS(I10))</f>
        <v>0.38681108427819527</v>
      </c>
    </row>
    <row r="11" spans="1:10" ht="12.75">
      <c r="A11" s="56">
        <v>-60</v>
      </c>
      <c r="B11" s="41">
        <v>-62</v>
      </c>
      <c r="C11" s="53">
        <f t="shared" si="0"/>
        <v>2</v>
      </c>
      <c r="D11" s="53">
        <f t="shared" si="1"/>
        <v>28</v>
      </c>
      <c r="E11" s="51">
        <f>$B$1*Intro!$O$13*Intro!$O$14*SIN(RADIANS(D11))</f>
        <v>0.42969464568573074</v>
      </c>
      <c r="F11" s="48">
        <v>-60</v>
      </c>
      <c r="G11" s="49">
        <v>-62</v>
      </c>
      <c r="H11" s="53">
        <f t="shared" si="2"/>
        <v>2</v>
      </c>
      <c r="I11" s="53">
        <f t="shared" si="3"/>
        <v>28</v>
      </c>
      <c r="J11" s="51">
        <f>$B$1*Intro!$O$13*Intro!$O$14*SIN(RADIANS(I11))</f>
        <v>0.42969464568573074</v>
      </c>
    </row>
    <row r="12" spans="1:10" ht="12.75">
      <c r="A12" s="56">
        <v>-55</v>
      </c>
      <c r="B12" s="41">
        <v>-58</v>
      </c>
      <c r="C12" s="53">
        <f t="shared" si="0"/>
        <v>3</v>
      </c>
      <c r="D12" s="53">
        <f t="shared" si="1"/>
        <v>32</v>
      </c>
      <c r="E12" s="51">
        <f>$B$1*Intro!$O$13*Intro!$O$14*SIN(RADIANS(D12))</f>
        <v>0.48502079473251825</v>
      </c>
      <c r="F12" s="48">
        <v>-54</v>
      </c>
      <c r="G12" s="49">
        <v>-55</v>
      </c>
      <c r="H12" s="53">
        <f t="shared" si="2"/>
        <v>0</v>
      </c>
      <c r="I12" s="53">
        <f t="shared" si="3"/>
        <v>35</v>
      </c>
      <c r="J12" s="51">
        <f>$B$1*Intro!$O$13*Intro!$O$14*SIN(RADIANS(I12))</f>
        <v>0.5249790256283311</v>
      </c>
    </row>
    <row r="13" spans="1:10" ht="12.75">
      <c r="A13" s="56">
        <v>-50</v>
      </c>
      <c r="B13" s="41">
        <v>-53</v>
      </c>
      <c r="C13" s="53">
        <f t="shared" si="0"/>
        <v>3</v>
      </c>
      <c r="D13" s="53">
        <f t="shared" si="1"/>
        <v>37</v>
      </c>
      <c r="E13" s="51">
        <f>$B$1*Intro!$O$13*Intro!$O$14*SIN(RADIANS(D13))</f>
        <v>0.5508250416854448</v>
      </c>
      <c r="F13" s="48">
        <v>-48</v>
      </c>
      <c r="G13" s="49">
        <v>-51</v>
      </c>
      <c r="H13" s="53">
        <f t="shared" si="2"/>
        <v>1</v>
      </c>
      <c r="I13" s="53">
        <f t="shared" si="3"/>
        <v>39</v>
      </c>
      <c r="J13" s="51">
        <f>$B$1*Intro!$O$13*Intro!$O$14*SIN(RADIANS(I13))</f>
        <v>0.575999962277358</v>
      </c>
    </row>
    <row r="14" spans="1:10" ht="12.75">
      <c r="A14" s="56">
        <v>-45</v>
      </c>
      <c r="B14" s="41">
        <v>-48</v>
      </c>
      <c r="C14" s="53">
        <f t="shared" si="0"/>
        <v>3</v>
      </c>
      <c r="D14" s="53">
        <f t="shared" si="1"/>
        <v>42</v>
      </c>
      <c r="E14" s="51">
        <f>$B$1*Intro!$O$13*Intro!$O$14*SIN(RADIANS(D14))</f>
        <v>0.6124371774738914</v>
      </c>
      <c r="F14" s="48">
        <v>-43</v>
      </c>
      <c r="G14" s="49">
        <v>-45</v>
      </c>
      <c r="H14" s="53">
        <f t="shared" si="2"/>
        <v>0</v>
      </c>
      <c r="I14" s="53">
        <f t="shared" si="3"/>
        <v>45</v>
      </c>
      <c r="J14" s="51">
        <f>$B$1*Intro!$O$13*Intro!$O$14*SIN(RADIANS(I14))</f>
        <v>0.647195744936955</v>
      </c>
    </row>
    <row r="15" spans="1:10" ht="12.75">
      <c r="A15" s="56">
        <v>-40</v>
      </c>
      <c r="B15" s="41">
        <v>-43</v>
      </c>
      <c r="C15" s="53">
        <f t="shared" si="0"/>
        <v>3</v>
      </c>
      <c r="D15" s="53">
        <f t="shared" si="1"/>
        <v>47</v>
      </c>
      <c r="E15" s="51">
        <f>$B$1*Intro!$O$13*Intro!$O$14*SIN(RADIANS(D15))</f>
        <v>0.6693882965420832</v>
      </c>
      <c r="F15" s="48">
        <v>-38</v>
      </c>
      <c r="G15" s="49">
        <v>-41</v>
      </c>
      <c r="H15" s="53">
        <f t="shared" si="2"/>
        <v>1</v>
      </c>
      <c r="I15" s="53">
        <f t="shared" si="3"/>
        <v>49</v>
      </c>
      <c r="J15" s="51">
        <f>$B$1*Intro!$O$13*Intro!$O$14*SIN(RADIANS(I15))</f>
        <v>0.6907653016192373</v>
      </c>
    </row>
    <row r="16" spans="1:10" ht="12.75">
      <c r="A16" s="56">
        <v>-35</v>
      </c>
      <c r="B16" s="41">
        <v>-39</v>
      </c>
      <c r="C16" s="53">
        <f t="shared" si="0"/>
        <v>4</v>
      </c>
      <c r="D16" s="53">
        <f t="shared" si="1"/>
        <v>51</v>
      </c>
      <c r="E16" s="51">
        <f>$B$1*Intro!$O$13*Intro!$O$14*SIN(RADIANS(D16))</f>
        <v>0.7113007155806063</v>
      </c>
      <c r="F16" s="48">
        <v>-32</v>
      </c>
      <c r="G16" s="49">
        <v>-36</v>
      </c>
      <c r="H16" s="53">
        <f t="shared" si="2"/>
        <v>1</v>
      </c>
      <c r="I16" s="53">
        <f t="shared" si="3"/>
        <v>54</v>
      </c>
      <c r="J16" s="51">
        <f>$B$1*Intro!$O$13*Intro!$O$14*SIN(RADIANS(I16))</f>
        <v>0.7404714114925415</v>
      </c>
    </row>
    <row r="17" spans="1:10" ht="12.75">
      <c r="A17" s="56">
        <v>-30</v>
      </c>
      <c r="B17" s="41">
        <v>-33</v>
      </c>
      <c r="C17" s="53">
        <f t="shared" si="0"/>
        <v>3</v>
      </c>
      <c r="D17" s="53">
        <f t="shared" si="1"/>
        <v>57</v>
      </c>
      <c r="E17" s="51">
        <f>$B$1*Intro!$O$13*Intro!$O$14*SIN(RADIANS(D17))</f>
        <v>0.7676125267351123</v>
      </c>
      <c r="F17" s="48">
        <v>-26</v>
      </c>
      <c r="G17" s="49">
        <v>-31</v>
      </c>
      <c r="H17" s="53">
        <f t="shared" si="2"/>
        <v>1</v>
      </c>
      <c r="I17" s="53">
        <f t="shared" si="3"/>
        <v>59</v>
      </c>
      <c r="J17" s="51">
        <f>$B$1*Intro!$O$13*Intro!$O$14*SIN(RADIANS(I17))</f>
        <v>0.7845420868155246</v>
      </c>
    </row>
    <row r="18" spans="1:10" ht="12.75">
      <c r="A18" s="56">
        <v>-25</v>
      </c>
      <c r="B18" s="41">
        <v>-29</v>
      </c>
      <c r="C18" s="53">
        <f t="shared" si="0"/>
        <v>4</v>
      </c>
      <c r="D18" s="53">
        <f t="shared" si="1"/>
        <v>61</v>
      </c>
      <c r="E18" s="51">
        <f>$B$1*Intro!$O$13*Intro!$O$14*SIN(RADIANS(D18))</f>
        <v>0.8005158032125964</v>
      </c>
      <c r="F18" s="48">
        <v>-21</v>
      </c>
      <c r="G18" s="49">
        <v>-25</v>
      </c>
      <c r="H18" s="53">
        <f t="shared" si="2"/>
        <v>0</v>
      </c>
      <c r="I18" s="53">
        <f t="shared" si="3"/>
        <v>65</v>
      </c>
      <c r="J18" s="51">
        <f>$B$1*Intro!$O$13*Intro!$O$14*SIN(RADIANS(I18))</f>
        <v>0.829519047164396</v>
      </c>
    </row>
    <row r="19" spans="1:10" ht="12.75">
      <c r="A19" s="56">
        <v>-20</v>
      </c>
      <c r="B19" s="41">
        <v>-26</v>
      </c>
      <c r="C19" s="53">
        <f t="shared" si="0"/>
        <v>6</v>
      </c>
      <c r="D19" s="53">
        <f t="shared" si="1"/>
        <v>64</v>
      </c>
      <c r="E19" s="51">
        <f>$B$1*Intro!$O$13*Intro!$O$14*SIN(RADIANS(D19))</f>
        <v>0.8226419231383777</v>
      </c>
      <c r="F19" s="48">
        <v>-15</v>
      </c>
      <c r="G19" s="49">
        <v>-22</v>
      </c>
      <c r="H19" s="53">
        <f t="shared" si="2"/>
        <v>2</v>
      </c>
      <c r="I19" s="53">
        <f t="shared" si="3"/>
        <v>68</v>
      </c>
      <c r="J19" s="51">
        <f>$B$1*Intro!$O$13*Intro!$O$14*SIN(RADIANS(I19))</f>
        <v>0.8486263481209074</v>
      </c>
    </row>
    <row r="20" spans="1:10" ht="12.75">
      <c r="A20" s="56">
        <v>-15</v>
      </c>
      <c r="B20" s="41">
        <v>-22</v>
      </c>
      <c r="C20" s="53">
        <f t="shared" si="0"/>
        <v>7</v>
      </c>
      <c r="D20" s="53">
        <f t="shared" si="1"/>
        <v>68</v>
      </c>
      <c r="E20" s="51">
        <f>$B$1*Intro!$O$13*Intro!$O$14*SIN(RADIANS(D20))</f>
        <v>0.8486263481209074</v>
      </c>
      <c r="F20" s="48">
        <v>-10</v>
      </c>
      <c r="G20" s="49">
        <v>-14</v>
      </c>
      <c r="H20" s="53">
        <f t="shared" si="2"/>
        <v>1</v>
      </c>
      <c r="I20" s="53">
        <f t="shared" si="3"/>
        <v>76</v>
      </c>
      <c r="J20" s="51">
        <f>$B$1*Intro!$O$13*Intro!$O$14*SIN(RADIANS(I20))</f>
        <v>0.8880854802758104</v>
      </c>
    </row>
    <row r="21" spans="1:10" ht="12.75">
      <c r="A21" s="56">
        <v>-10</v>
      </c>
      <c r="B21" s="41">
        <v>-14</v>
      </c>
      <c r="C21" s="53">
        <f t="shared" si="0"/>
        <v>4</v>
      </c>
      <c r="D21" s="53">
        <f t="shared" si="1"/>
        <v>76</v>
      </c>
      <c r="E21" s="51">
        <f>$B$1*Intro!$O$13*Intro!$O$14*SIN(RADIANS(D21))</f>
        <v>0.8880854802758104</v>
      </c>
      <c r="F21" s="48">
        <v>-4</v>
      </c>
      <c r="G21" s="49">
        <v>-10</v>
      </c>
      <c r="H21" s="53">
        <f t="shared" si="2"/>
        <v>0</v>
      </c>
      <c r="I21" s="53">
        <f t="shared" si="3"/>
        <v>80</v>
      </c>
      <c r="J21" s="51">
        <f>$B$1*Intro!$O$13*Intro!$O$14*SIN(RADIANS(I21))</f>
        <v>0.9013679465227429</v>
      </c>
    </row>
    <row r="22" spans="1:10" ht="12.75">
      <c r="A22" s="56">
        <v>-5</v>
      </c>
      <c r="B22" s="41">
        <v>-12</v>
      </c>
      <c r="C22" s="53">
        <f t="shared" si="0"/>
        <v>7</v>
      </c>
      <c r="D22" s="53">
        <f t="shared" si="1"/>
        <v>78</v>
      </c>
      <c r="E22" s="51">
        <f>$B$1*Intro!$O$13*Intro!$O$14*SIN(RADIANS(D22))</f>
        <v>0.8952720889664326</v>
      </c>
      <c r="F22" s="48">
        <v>2</v>
      </c>
      <c r="G22" s="49">
        <v>-4</v>
      </c>
      <c r="H22" s="53">
        <f t="shared" si="2"/>
        <v>1</v>
      </c>
      <c r="I22" s="53">
        <f t="shared" si="3"/>
        <v>86</v>
      </c>
      <c r="J22" s="51">
        <f>$B$1*Intro!$O$13*Intro!$O$14*SIN(RADIANS(I22))</f>
        <v>0.9130434409734604</v>
      </c>
    </row>
    <row r="23" spans="1:10" ht="12.75">
      <c r="A23" s="56">
        <v>0</v>
      </c>
      <c r="B23" s="41">
        <v>-7</v>
      </c>
      <c r="C23" s="53">
        <f t="shared" si="0"/>
        <v>7</v>
      </c>
      <c r="D23" s="53">
        <f t="shared" si="1"/>
        <v>83</v>
      </c>
      <c r="E23" s="51">
        <f>$B$1*Intro!$O$13*Intro!$O$14*SIN(RADIANS(D23))</f>
        <v>0.9084506938512079</v>
      </c>
      <c r="F23" s="48">
        <v>6</v>
      </c>
      <c r="G23" s="49">
        <v>0</v>
      </c>
      <c r="H23" s="53">
        <f t="shared" si="2"/>
        <v>0</v>
      </c>
      <c r="I23" s="53">
        <f t="shared" si="3"/>
        <v>90</v>
      </c>
      <c r="J23" s="51">
        <f>$B$1*Intro!$O$13*Intro!$O$14*SIN(RADIANS(I23))</f>
        <v>0.9152730000000002</v>
      </c>
    </row>
    <row r="24" spans="1:10" ht="12.75">
      <c r="A24" s="56">
        <v>5</v>
      </c>
      <c r="B24" s="41">
        <v>-1</v>
      </c>
      <c r="C24" s="53">
        <f t="shared" si="0"/>
        <v>6</v>
      </c>
      <c r="D24" s="53">
        <f t="shared" si="1"/>
        <v>89</v>
      </c>
      <c r="E24" s="51">
        <f>$B$1*Intro!$O$13*Intro!$O$14*SIN(RADIANS(D24))</f>
        <v>0.915133599488876</v>
      </c>
      <c r="F24" s="48">
        <v>10</v>
      </c>
      <c r="G24" s="49">
        <v>5</v>
      </c>
      <c r="H24" s="53">
        <f t="shared" si="2"/>
        <v>0</v>
      </c>
      <c r="I24" s="53">
        <f t="shared" si="3"/>
        <v>95</v>
      </c>
      <c r="J24" s="51">
        <f>$B$1*Intro!$O$13*Intro!$O$14*SIN(RADIANS(I24))</f>
        <v>0.9117901099065264</v>
      </c>
    </row>
    <row r="25" spans="1:10" ht="12.75">
      <c r="A25" s="56">
        <v>10</v>
      </c>
      <c r="B25" s="41">
        <v>6</v>
      </c>
      <c r="C25" s="53">
        <f t="shared" si="0"/>
        <v>4</v>
      </c>
      <c r="D25" s="53">
        <f t="shared" si="1"/>
        <v>96</v>
      </c>
      <c r="E25" s="51">
        <f>$B$1*Intro!$O$13*Intro!$O$14*SIN(RADIANS(D25))</f>
        <v>0.9102590387394058</v>
      </c>
      <c r="F25" s="48">
        <v>17</v>
      </c>
      <c r="G25" s="49">
        <v>11</v>
      </c>
      <c r="H25" s="53">
        <f t="shared" si="2"/>
        <v>1</v>
      </c>
      <c r="I25" s="53">
        <f t="shared" si="3"/>
        <v>101</v>
      </c>
      <c r="J25" s="51">
        <f>$B$1*Intro!$O$13*Intro!$O$14*SIN(RADIANS(I25))</f>
        <v>0.898456857075694</v>
      </c>
    </row>
    <row r="26" spans="1:10" ht="12.75">
      <c r="A26" s="56">
        <v>15</v>
      </c>
      <c r="B26" s="41">
        <v>9</v>
      </c>
      <c r="C26" s="53">
        <f t="shared" si="0"/>
        <v>6</v>
      </c>
      <c r="D26" s="53">
        <f t="shared" si="1"/>
        <v>99</v>
      </c>
      <c r="E26" s="51">
        <f>$B$1*Intro!$O$13*Intro!$O$14*SIN(RADIANS(D26))</f>
        <v>0.9040044705615338</v>
      </c>
      <c r="F26" s="48">
        <v>21</v>
      </c>
      <c r="G26" s="49">
        <v>13</v>
      </c>
      <c r="H26" s="53">
        <f t="shared" si="2"/>
        <v>2</v>
      </c>
      <c r="I26" s="53">
        <f t="shared" si="3"/>
        <v>103</v>
      </c>
      <c r="J26" s="51">
        <f>$B$1*Intro!$O$13*Intro!$O$14*SIN(RADIANS(I26))</f>
        <v>0.8918146123061769</v>
      </c>
    </row>
    <row r="27" spans="1:10" ht="12.75">
      <c r="A27" s="56">
        <v>20</v>
      </c>
      <c r="B27" s="41">
        <v>14</v>
      </c>
      <c r="C27" s="53">
        <f t="shared" si="0"/>
        <v>6</v>
      </c>
      <c r="D27" s="53">
        <f t="shared" si="1"/>
        <v>104</v>
      </c>
      <c r="E27" s="51">
        <f>$B$1*Intro!$O$13*Intro!$O$14*SIN(RADIANS(D27))</f>
        <v>0.8880854802758104</v>
      </c>
      <c r="F27" s="48">
        <v>28</v>
      </c>
      <c r="G27" s="49">
        <v>22</v>
      </c>
      <c r="H27" s="53">
        <f t="shared" si="2"/>
        <v>2</v>
      </c>
      <c r="I27" s="53">
        <f t="shared" si="3"/>
        <v>112</v>
      </c>
      <c r="J27" s="51">
        <f>$B$1*Intro!$O$13*Intro!$O$14*SIN(RADIANS(I27))</f>
        <v>0.8486263481209074</v>
      </c>
    </row>
    <row r="28" spans="1:10" ht="12.75">
      <c r="A28" s="56">
        <v>25</v>
      </c>
      <c r="B28" s="41">
        <v>18</v>
      </c>
      <c r="C28" s="53">
        <f t="shared" si="0"/>
        <v>7</v>
      </c>
      <c r="D28" s="53">
        <f t="shared" si="1"/>
        <v>108</v>
      </c>
      <c r="E28" s="51">
        <f>$B$1*Intro!$O$13*Intro!$O$14*SIN(RADIANS(D28))</f>
        <v>0.8704763508390144</v>
      </c>
      <c r="F28" s="48">
        <v>31</v>
      </c>
      <c r="G28" s="49">
        <v>24</v>
      </c>
      <c r="H28" s="53">
        <f t="shared" si="2"/>
        <v>1</v>
      </c>
      <c r="I28" s="53">
        <f t="shared" si="3"/>
        <v>114</v>
      </c>
      <c r="J28" s="51">
        <f>$B$1*Intro!$O$13*Intro!$O$14*SIN(RADIANS(I28))</f>
        <v>0.8361434916529165</v>
      </c>
    </row>
    <row r="29" spans="1:10" ht="12.75">
      <c r="A29" s="56">
        <v>30</v>
      </c>
      <c r="B29" s="41">
        <v>25</v>
      </c>
      <c r="C29" s="53">
        <f t="shared" si="0"/>
        <v>5</v>
      </c>
      <c r="D29" s="53">
        <f t="shared" si="1"/>
        <v>115</v>
      </c>
      <c r="E29" s="51">
        <f>$B$1*Intro!$O$13*Intro!$O$14*SIN(RADIANS(D29))</f>
        <v>0.829519047164396</v>
      </c>
      <c r="F29" s="48">
        <v>36</v>
      </c>
      <c r="G29" s="49">
        <v>30</v>
      </c>
      <c r="H29" s="53">
        <f t="shared" si="2"/>
        <v>0</v>
      </c>
      <c r="I29" s="53">
        <f t="shared" si="3"/>
        <v>120</v>
      </c>
      <c r="J29" s="51">
        <f>$B$1*Intro!$O$13*Intro!$O$14*SIN(RADIANS(I29))</f>
        <v>0.7926496693979947</v>
      </c>
    </row>
    <row r="30" spans="1:10" ht="12.75">
      <c r="A30" s="56">
        <v>35</v>
      </c>
      <c r="B30" s="41">
        <v>30</v>
      </c>
      <c r="C30" s="53">
        <f t="shared" si="0"/>
        <v>5</v>
      </c>
      <c r="D30" s="53">
        <f t="shared" si="1"/>
        <v>120</v>
      </c>
      <c r="E30" s="51">
        <f>$B$1*Intro!$O$13*Intro!$O$14*SIN(RADIANS(D30))</f>
        <v>0.7926496693979947</v>
      </c>
      <c r="F30" s="48">
        <v>40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0.7497477490325185</v>
      </c>
    </row>
    <row r="31" spans="1:10" ht="12.75">
      <c r="A31" s="56">
        <v>40</v>
      </c>
      <c r="B31" s="41">
        <v>35</v>
      </c>
      <c r="C31" s="53">
        <f t="shared" si="0"/>
        <v>5</v>
      </c>
      <c r="D31" s="53">
        <f t="shared" si="1"/>
        <v>125</v>
      </c>
      <c r="E31" s="51">
        <f>$B$1*Intro!$O$13*Intro!$O$14*SIN(RADIANS(D31))</f>
        <v>0.7497477490325185</v>
      </c>
      <c r="F31" s="48">
        <v>45</v>
      </c>
      <c r="G31" s="49">
        <v>40</v>
      </c>
      <c r="H31" s="53">
        <f t="shared" si="2"/>
        <v>0</v>
      </c>
      <c r="I31" s="53">
        <f t="shared" si="3"/>
        <v>130</v>
      </c>
      <c r="J31" s="51">
        <f>$B$1*Intro!$O$13*Intro!$O$14*SIN(RADIANS(I31))</f>
        <v>0.7011397955868366</v>
      </c>
    </row>
    <row r="32" spans="1:10" ht="12.75">
      <c r="A32" s="56">
        <v>45</v>
      </c>
      <c r="B32" s="41">
        <v>40</v>
      </c>
      <c r="C32" s="53">
        <f t="shared" si="0"/>
        <v>5</v>
      </c>
      <c r="D32" s="53">
        <f t="shared" si="1"/>
        <v>130</v>
      </c>
      <c r="E32" s="51">
        <f>$B$1*Intro!$O$13*Intro!$O$14*SIN(RADIANS(D32))</f>
        <v>0.7011397955868366</v>
      </c>
      <c r="F32" s="48">
        <v>49</v>
      </c>
      <c r="G32" s="49">
        <v>45</v>
      </c>
      <c r="H32" s="53">
        <f t="shared" si="2"/>
        <v>0</v>
      </c>
      <c r="I32" s="53">
        <f t="shared" si="3"/>
        <v>135</v>
      </c>
      <c r="J32" s="51">
        <f>$B$1*Intro!$O$13*Intro!$O$14*SIN(RADIANS(I32))</f>
        <v>0.6471957449369551</v>
      </c>
    </row>
    <row r="33" spans="1:10" ht="12.75">
      <c r="A33" s="56">
        <v>50</v>
      </c>
      <c r="B33" s="41">
        <v>46</v>
      </c>
      <c r="C33" s="53">
        <f t="shared" si="0"/>
        <v>4</v>
      </c>
      <c r="D33" s="53">
        <f t="shared" si="1"/>
        <v>136</v>
      </c>
      <c r="E33" s="51">
        <f>$B$1*Intro!$O$13*Intro!$O$14*SIN(RADIANS(D33))</f>
        <v>0.6358020507051179</v>
      </c>
      <c r="F33" s="48">
        <v>54</v>
      </c>
      <c r="G33" s="49">
        <v>49</v>
      </c>
      <c r="H33" s="53">
        <f t="shared" si="2"/>
        <v>1</v>
      </c>
      <c r="I33" s="53">
        <f t="shared" si="3"/>
        <v>139</v>
      </c>
      <c r="J33" s="51">
        <f>$B$1*Intro!$O$13*Intro!$O$14*SIN(RADIANS(I33))</f>
        <v>0.6004731156412287</v>
      </c>
    </row>
    <row r="34" spans="1:10" ht="12.75">
      <c r="A34" s="56">
        <v>55</v>
      </c>
      <c r="B34" s="41">
        <v>52</v>
      </c>
      <c r="C34" s="53">
        <f t="shared" si="0"/>
        <v>3</v>
      </c>
      <c r="D34" s="53">
        <f t="shared" si="1"/>
        <v>142</v>
      </c>
      <c r="E34" s="51">
        <f>$B$1*Intro!$O$13*Intro!$O$14*SIN(RADIANS(D34))</f>
        <v>0.5634983255057415</v>
      </c>
      <c r="F34" s="48">
        <v>58</v>
      </c>
      <c r="G34" s="49">
        <v>54</v>
      </c>
      <c r="H34" s="53">
        <f t="shared" si="2"/>
        <v>1</v>
      </c>
      <c r="I34" s="53">
        <f t="shared" si="3"/>
        <v>144</v>
      </c>
      <c r="J34" s="51">
        <f>$B$1*Intro!$O$13*Intro!$O$14*SIN(RADIANS(I34))</f>
        <v>0.537983971221489</v>
      </c>
    </row>
    <row r="35" spans="1:10" ht="12.75">
      <c r="A35" s="56">
        <v>60</v>
      </c>
      <c r="B35" s="41">
        <v>57</v>
      </c>
      <c r="C35" s="53">
        <f t="shared" si="0"/>
        <v>3</v>
      </c>
      <c r="D35" s="53">
        <f t="shared" si="1"/>
        <v>147</v>
      </c>
      <c r="E35" s="51">
        <f>$B$1*Intro!$O$13*Intro!$O$14*SIN(RADIANS(D35))</f>
        <v>0.4984934034953092</v>
      </c>
      <c r="F35" s="48">
        <v>63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0.45763650000000006</v>
      </c>
    </row>
    <row r="36" spans="1:10" ht="12.75">
      <c r="A36" s="56">
        <v>65</v>
      </c>
      <c r="B36" s="41">
        <v>61</v>
      </c>
      <c r="C36" s="53">
        <f t="shared" si="0"/>
        <v>4</v>
      </c>
      <c r="D36" s="53">
        <f t="shared" si="1"/>
        <v>151</v>
      </c>
      <c r="E36" s="51">
        <f>$B$1*Intro!$O$13*Intro!$O$14*SIN(RADIANS(D36))</f>
        <v>0.4437331555517259</v>
      </c>
      <c r="F36" s="48">
        <v>67</v>
      </c>
      <c r="G36" s="49">
        <v>64</v>
      </c>
      <c r="H36" s="53">
        <f t="shared" si="2"/>
        <v>1</v>
      </c>
      <c r="I36" s="53">
        <f t="shared" si="3"/>
        <v>154</v>
      </c>
      <c r="J36" s="51">
        <f>$B$1*Intro!$O$13*Intro!$O$14*SIN(RADIANS(I36))</f>
        <v>0.40122927463507924</v>
      </c>
    </row>
    <row r="37" spans="1:10" ht="12.75">
      <c r="A37" s="56">
        <v>70</v>
      </c>
      <c r="B37" s="41">
        <v>68</v>
      </c>
      <c r="C37" s="53">
        <f t="shared" si="0"/>
        <v>2</v>
      </c>
      <c r="D37" s="53">
        <f t="shared" si="1"/>
        <v>158</v>
      </c>
      <c r="E37" s="51">
        <f>$B$1*Intro!$O$13*Intro!$O$14*SIN(RADIANS(D37))</f>
        <v>0.3428673005755623</v>
      </c>
      <c r="F37" s="48">
        <v>71</v>
      </c>
      <c r="G37" s="49">
        <v>69</v>
      </c>
      <c r="H37" s="53">
        <f t="shared" si="2"/>
        <v>1</v>
      </c>
      <c r="I37" s="53">
        <f t="shared" si="3"/>
        <v>159</v>
      </c>
      <c r="J37" s="51">
        <f>$B$1*Intro!$O$13*Intro!$O$14*SIN(RADIANS(I37))</f>
        <v>0.32800450828417566</v>
      </c>
    </row>
    <row r="38" spans="1:10" ht="12.75">
      <c r="A38" s="56">
        <v>75</v>
      </c>
      <c r="B38" s="41">
        <v>74</v>
      </c>
      <c r="C38" s="53">
        <f t="shared" si="0"/>
        <v>1</v>
      </c>
      <c r="D38" s="53">
        <f t="shared" si="1"/>
        <v>164</v>
      </c>
      <c r="E38" s="51">
        <f>$B$1*Intro!$O$13*Intro!$O$14*SIN(RADIANS(D38))</f>
        <v>0.2522834295706924</v>
      </c>
      <c r="F38" s="48">
        <v>76</v>
      </c>
      <c r="G38" s="49">
        <v>74</v>
      </c>
      <c r="H38" s="53">
        <f t="shared" si="2"/>
        <v>1</v>
      </c>
      <c r="I38" s="53">
        <f t="shared" si="3"/>
        <v>164</v>
      </c>
      <c r="J38" s="51">
        <f>$B$1*Intro!$O$13*Intro!$O$14*SIN(RADIANS(I38))</f>
        <v>0.2522834295706924</v>
      </c>
    </row>
    <row r="39" spans="1:10" ht="12.75">
      <c r="A39" s="56">
        <v>80</v>
      </c>
      <c r="B39" s="41">
        <v>79</v>
      </c>
      <c r="C39" s="53">
        <f t="shared" si="0"/>
        <v>1</v>
      </c>
      <c r="D39" s="53">
        <f t="shared" si="1"/>
        <v>169</v>
      </c>
      <c r="E39" s="51">
        <f>$B$1*Intro!$O$13*Intro!$O$14*SIN(RADIANS(D39))</f>
        <v>0.1746423216252765</v>
      </c>
      <c r="F39" s="48">
        <v>80</v>
      </c>
      <c r="G39" s="49">
        <v>79</v>
      </c>
      <c r="H39" s="53">
        <f t="shared" si="2"/>
        <v>1</v>
      </c>
      <c r="I39" s="53">
        <f t="shared" si="3"/>
        <v>169</v>
      </c>
      <c r="J39" s="51">
        <f>$B$1*Intro!$O$13*Intro!$O$14*SIN(RADIANS(I39))</f>
        <v>0.1746423216252765</v>
      </c>
    </row>
    <row r="40" spans="1:10" ht="12.75">
      <c r="A40" s="56">
        <v>85</v>
      </c>
      <c r="B40" s="41">
        <v>83</v>
      </c>
      <c r="C40" s="53">
        <f t="shared" si="0"/>
        <v>2</v>
      </c>
      <c r="D40" s="53">
        <f t="shared" si="1"/>
        <v>173</v>
      </c>
      <c r="E40" s="51">
        <f>$B$1*Intro!$O$13*Intro!$O$14*SIN(RADIANS(D40))</f>
        <v>0.11154371954645964</v>
      </c>
      <c r="F40" s="48">
        <v>85</v>
      </c>
      <c r="G40" s="49">
        <v>83</v>
      </c>
      <c r="H40" s="53">
        <f t="shared" si="2"/>
        <v>2</v>
      </c>
      <c r="I40" s="53">
        <f t="shared" si="3"/>
        <v>173</v>
      </c>
      <c r="J40" s="51">
        <f>$B$1*Intro!$O$13*Intro!$O$14*SIN(RADIANS(I40))</f>
        <v>0.11154371954645964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1.1213453017695775E-16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1.1213453017695775E-16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7</v>
      </c>
      <c r="D43" s="6"/>
      <c r="H43" s="55">
        <f>MAX(H5:H41)</f>
        <v>2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1.1213453017695775E-16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1.1213453017695775E-16</v>
      </c>
    </row>
    <row r="84" spans="1:10" ht="12.75">
      <c r="A84" s="56">
        <v>85</v>
      </c>
      <c r="B84" s="41">
        <v>83</v>
      </c>
      <c r="C84" s="53">
        <f aca="true" t="shared" si="4" ref="C84:C118">ABS(A84-B84)</f>
        <v>2</v>
      </c>
      <c r="D84" s="53">
        <f aca="true" t="shared" si="5" ref="D84:D118">B84+90</f>
        <v>173</v>
      </c>
      <c r="E84" s="51">
        <f>$B$1*Intro!$O$13*Intro!$O$14*SIN(RADIANS(D84))</f>
        <v>0.11154371954645964</v>
      </c>
      <c r="F84" s="48">
        <v>85</v>
      </c>
      <c r="G84" s="49">
        <v>84</v>
      </c>
      <c r="H84" s="53">
        <f aca="true" t="shared" si="6" ref="H84:H118">ABS(A84-G84)</f>
        <v>1</v>
      </c>
      <c r="I84" s="53">
        <f aca="true" t="shared" si="7" ref="I84:I118">G84+90</f>
        <v>174</v>
      </c>
      <c r="J84" s="51">
        <f>$B$1*Intro!$O$13*Intro!$O$14*SIN(RADIANS(I84))</f>
        <v>0.09567208016037526</v>
      </c>
    </row>
    <row r="85" spans="1:10" ht="12.75">
      <c r="A85" s="56">
        <v>80</v>
      </c>
      <c r="B85" s="41">
        <v>79</v>
      </c>
      <c r="C85" s="53">
        <f t="shared" si="4"/>
        <v>1</v>
      </c>
      <c r="D85" s="53">
        <f t="shared" si="5"/>
        <v>169</v>
      </c>
      <c r="E85" s="51">
        <f>$B$1*Intro!$O$13*Intro!$O$14*SIN(RADIANS(D85))</f>
        <v>0.1746423216252765</v>
      </c>
      <c r="F85" s="48">
        <v>81</v>
      </c>
      <c r="G85" s="49">
        <v>80</v>
      </c>
      <c r="H85" s="53">
        <f t="shared" si="6"/>
        <v>0</v>
      </c>
      <c r="I85" s="53">
        <f t="shared" si="7"/>
        <v>170</v>
      </c>
      <c r="J85" s="51">
        <f>$B$1*Intro!$O$13*Intro!$O$14*SIN(RADIANS(I85))</f>
        <v>0.1589354885177443</v>
      </c>
    </row>
    <row r="86" spans="1:10" ht="12.75">
      <c r="A86" s="56">
        <v>75</v>
      </c>
      <c r="B86" s="41">
        <v>75</v>
      </c>
      <c r="C86" s="53">
        <f t="shared" si="4"/>
        <v>0</v>
      </c>
      <c r="D86" s="53">
        <f t="shared" si="5"/>
        <v>165</v>
      </c>
      <c r="E86" s="51">
        <f>$B$1*Intro!$O$13*Intro!$O$14*SIN(RADIANS(D86))</f>
        <v>0.23689008386811977</v>
      </c>
      <c r="F86" s="48">
        <v>76</v>
      </c>
      <c r="G86" s="49">
        <v>75</v>
      </c>
      <c r="H86" s="53">
        <f t="shared" si="6"/>
        <v>0</v>
      </c>
      <c r="I86" s="53">
        <f t="shared" si="7"/>
        <v>165</v>
      </c>
      <c r="J86" s="51">
        <f>$B$1*Intro!$O$13*Intro!$O$14*SIN(RADIANS(I86))</f>
        <v>0.23689008386811977</v>
      </c>
    </row>
    <row r="87" spans="1:10" ht="12.75">
      <c r="A87" s="56">
        <v>70</v>
      </c>
      <c r="B87" s="41">
        <v>69</v>
      </c>
      <c r="C87" s="53">
        <f t="shared" si="4"/>
        <v>1</v>
      </c>
      <c r="D87" s="53">
        <f t="shared" si="5"/>
        <v>159</v>
      </c>
      <c r="E87" s="51">
        <f>$B$1*Intro!$O$13*Intro!$O$14*SIN(RADIANS(D87))</f>
        <v>0.32800450828417566</v>
      </c>
      <c r="F87" s="48">
        <v>72</v>
      </c>
      <c r="G87" s="49">
        <v>69</v>
      </c>
      <c r="H87" s="53">
        <f t="shared" si="6"/>
        <v>1</v>
      </c>
      <c r="I87" s="53">
        <f t="shared" si="7"/>
        <v>159</v>
      </c>
      <c r="J87" s="51">
        <f>$B$1*Intro!$O$13*Intro!$O$14*SIN(RADIANS(I87))</f>
        <v>0.32800450828417566</v>
      </c>
    </row>
    <row r="88" spans="1:10" ht="12.75">
      <c r="A88" s="56">
        <v>65</v>
      </c>
      <c r="B88" s="41">
        <v>63</v>
      </c>
      <c r="C88" s="53">
        <f t="shared" si="4"/>
        <v>2</v>
      </c>
      <c r="D88" s="53">
        <f t="shared" si="5"/>
        <v>153</v>
      </c>
      <c r="E88" s="51">
        <f>$B$1*Intro!$O$13*Intro!$O$14*SIN(RADIANS(D88))</f>
        <v>0.41552524666811436</v>
      </c>
      <c r="F88" s="48">
        <v>66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0.3868110842781953</v>
      </c>
    </row>
    <row r="89" spans="1:10" ht="12.75">
      <c r="A89" s="56">
        <v>60</v>
      </c>
      <c r="B89" s="41">
        <v>59</v>
      </c>
      <c r="C89" s="53">
        <f t="shared" si="4"/>
        <v>1</v>
      </c>
      <c r="D89" s="53">
        <f t="shared" si="5"/>
        <v>149</v>
      </c>
      <c r="E89" s="51">
        <f>$B$1*Intro!$O$13*Intro!$O$14*SIN(RADIANS(D89))</f>
        <v>0.4714004439371503</v>
      </c>
      <c r="F89" s="48">
        <v>62</v>
      </c>
      <c r="G89" s="49">
        <v>61</v>
      </c>
      <c r="H89" s="53">
        <f t="shared" si="6"/>
        <v>1</v>
      </c>
      <c r="I89" s="53">
        <f t="shared" si="7"/>
        <v>151</v>
      </c>
      <c r="J89" s="51">
        <f>$B$1*Intro!$O$13*Intro!$O$14*SIN(RADIANS(I89))</f>
        <v>0.4437331555517259</v>
      </c>
    </row>
    <row r="90" spans="1:10" ht="12.75">
      <c r="A90" s="56">
        <v>55</v>
      </c>
      <c r="B90" s="41">
        <v>53</v>
      </c>
      <c r="C90" s="53">
        <f t="shared" si="4"/>
        <v>2</v>
      </c>
      <c r="D90" s="53">
        <f t="shared" si="5"/>
        <v>143</v>
      </c>
      <c r="E90" s="51">
        <f>$B$1*Intro!$O$13*Intro!$O$14*SIN(RADIANS(D90))</f>
        <v>0.5508250416854447</v>
      </c>
      <c r="F90" s="48">
        <v>56</v>
      </c>
      <c r="G90" s="49">
        <v>54</v>
      </c>
      <c r="H90" s="53">
        <f t="shared" si="6"/>
        <v>1</v>
      </c>
      <c r="I90" s="53">
        <f t="shared" si="7"/>
        <v>144</v>
      </c>
      <c r="J90" s="51">
        <f>$B$1*Intro!$O$13*Intro!$O$14*SIN(RADIANS(I90))</f>
        <v>0.537983971221489</v>
      </c>
    </row>
    <row r="91" spans="1:10" ht="12.75">
      <c r="A91" s="56">
        <v>50</v>
      </c>
      <c r="B91" s="41">
        <v>48</v>
      </c>
      <c r="C91" s="53">
        <f t="shared" si="4"/>
        <v>2</v>
      </c>
      <c r="D91" s="53">
        <f t="shared" si="5"/>
        <v>138</v>
      </c>
      <c r="E91" s="51">
        <f>$B$1*Intro!$O$13*Intro!$O$14*SIN(RADIANS(D91))</f>
        <v>0.6124371774738915</v>
      </c>
      <c r="F91" s="48">
        <v>52</v>
      </c>
      <c r="G91" s="49">
        <v>49</v>
      </c>
      <c r="H91" s="53">
        <f t="shared" si="6"/>
        <v>1</v>
      </c>
      <c r="I91" s="53">
        <f t="shared" si="7"/>
        <v>139</v>
      </c>
      <c r="J91" s="51">
        <f>$B$1*Intro!$O$13*Intro!$O$14*SIN(RADIANS(I91))</f>
        <v>0.6004731156412287</v>
      </c>
    </row>
    <row r="92" spans="1:10" ht="12.75">
      <c r="A92" s="56">
        <v>45</v>
      </c>
      <c r="B92" s="41">
        <v>42</v>
      </c>
      <c r="C92" s="53">
        <f t="shared" si="4"/>
        <v>3</v>
      </c>
      <c r="D92" s="53">
        <f t="shared" si="5"/>
        <v>132</v>
      </c>
      <c r="E92" s="51">
        <f>$B$1*Intro!$O$13*Intro!$O$14*SIN(RADIANS(D92))</f>
        <v>0.6801803938491713</v>
      </c>
      <c r="F92" s="48">
        <v>48</v>
      </c>
      <c r="G92" s="49">
        <v>46</v>
      </c>
      <c r="H92" s="53">
        <f t="shared" si="6"/>
        <v>1</v>
      </c>
      <c r="I92" s="53">
        <f t="shared" si="7"/>
        <v>136</v>
      </c>
      <c r="J92" s="51">
        <f>$B$1*Intro!$O$13*Intro!$O$14*SIN(RADIANS(I92))</f>
        <v>0.6358020507051179</v>
      </c>
    </row>
    <row r="93" spans="1:10" ht="12.75">
      <c r="A93" s="56">
        <v>40</v>
      </c>
      <c r="B93" s="41">
        <v>37</v>
      </c>
      <c r="C93" s="53">
        <f t="shared" si="4"/>
        <v>3</v>
      </c>
      <c r="D93" s="53">
        <f t="shared" si="5"/>
        <v>127</v>
      </c>
      <c r="E93" s="51">
        <f>$B$1*Intro!$O$13*Intro!$O$14*SIN(RADIANS(D93))</f>
        <v>0.730969519187516</v>
      </c>
      <c r="F93" s="48">
        <v>42</v>
      </c>
      <c r="G93" s="49">
        <v>39</v>
      </c>
      <c r="H93" s="53">
        <f t="shared" si="6"/>
        <v>1</v>
      </c>
      <c r="I93" s="53">
        <f t="shared" si="7"/>
        <v>129</v>
      </c>
      <c r="J93" s="51">
        <f>$B$1*Intro!$O$13*Intro!$O$14*SIN(RADIANS(I93))</f>
        <v>0.7113007155806064</v>
      </c>
    </row>
    <row r="94" spans="1:10" ht="12.75">
      <c r="A94" s="56">
        <v>35</v>
      </c>
      <c r="B94" s="41">
        <v>32</v>
      </c>
      <c r="C94" s="53">
        <f t="shared" si="4"/>
        <v>3</v>
      </c>
      <c r="D94" s="53">
        <f t="shared" si="5"/>
        <v>122</v>
      </c>
      <c r="E94" s="51">
        <f>$B$1*Intro!$O$13*Intro!$O$14*SIN(RADIANS(D94))</f>
        <v>0.7761955251133807</v>
      </c>
      <c r="F94" s="48">
        <v>39</v>
      </c>
      <c r="G94" s="49">
        <v>37</v>
      </c>
      <c r="H94" s="53">
        <f t="shared" si="6"/>
        <v>2</v>
      </c>
      <c r="I94" s="53">
        <f t="shared" si="7"/>
        <v>127</v>
      </c>
      <c r="J94" s="51">
        <f>$B$1*Intro!$O$13*Intro!$O$14*SIN(RADIANS(I94))</f>
        <v>0.730969519187516</v>
      </c>
    </row>
    <row r="95" spans="1:10" ht="12.75">
      <c r="A95" s="56">
        <v>30</v>
      </c>
      <c r="B95" s="41">
        <v>28</v>
      </c>
      <c r="C95" s="53">
        <f t="shared" si="4"/>
        <v>2</v>
      </c>
      <c r="D95" s="53">
        <f t="shared" si="5"/>
        <v>118</v>
      </c>
      <c r="E95" s="51">
        <f>$B$1*Intro!$O$13*Intro!$O$14*SIN(RADIANS(D95))</f>
        <v>0.8081380921587688</v>
      </c>
      <c r="F95" s="48">
        <v>33</v>
      </c>
      <c r="G95" s="49">
        <v>30</v>
      </c>
      <c r="H95" s="53">
        <f t="shared" si="6"/>
        <v>0</v>
      </c>
      <c r="I95" s="53">
        <f t="shared" si="7"/>
        <v>120</v>
      </c>
      <c r="J95" s="51">
        <f>$B$1*Intro!$O$13*Intro!$O$14*SIN(RADIANS(I95))</f>
        <v>0.7926496693979947</v>
      </c>
    </row>
    <row r="96" spans="1:10" ht="12.75">
      <c r="A96" s="56">
        <v>25</v>
      </c>
      <c r="B96" s="41">
        <v>21</v>
      </c>
      <c r="C96" s="53">
        <f t="shared" si="4"/>
        <v>4</v>
      </c>
      <c r="D96" s="53">
        <f t="shared" si="5"/>
        <v>111</v>
      </c>
      <c r="E96" s="51">
        <f>$B$1*Intro!$O$13*Intro!$O$14*SIN(RADIANS(D96))</f>
        <v>0.8544809577013736</v>
      </c>
      <c r="F96" s="48">
        <v>28</v>
      </c>
      <c r="G96" s="49">
        <v>26</v>
      </c>
      <c r="H96" s="53">
        <f t="shared" si="6"/>
        <v>1</v>
      </c>
      <c r="I96" s="53">
        <f t="shared" si="7"/>
        <v>116</v>
      </c>
      <c r="J96" s="51">
        <f>$B$1*Intro!$O$13*Intro!$O$14*SIN(RADIANS(I96))</f>
        <v>0.8226419231383776</v>
      </c>
    </row>
    <row r="97" spans="1:10" ht="12.75">
      <c r="A97" s="56">
        <v>20</v>
      </c>
      <c r="B97" s="41">
        <v>16</v>
      </c>
      <c r="C97" s="53">
        <f t="shared" si="4"/>
        <v>4</v>
      </c>
      <c r="D97" s="53">
        <f t="shared" si="5"/>
        <v>106</v>
      </c>
      <c r="E97" s="51">
        <f>$B$1*Intro!$O$13*Intro!$O$14*SIN(RADIANS(D97))</f>
        <v>0.8798168762265531</v>
      </c>
      <c r="F97" s="48">
        <v>24</v>
      </c>
      <c r="G97" s="49">
        <v>21</v>
      </c>
      <c r="H97" s="53">
        <f t="shared" si="6"/>
        <v>1</v>
      </c>
      <c r="I97" s="53">
        <f t="shared" si="7"/>
        <v>111</v>
      </c>
      <c r="J97" s="51">
        <f>$B$1*Intro!$O$13*Intro!$O$14*SIN(RADIANS(I97))</f>
        <v>0.8544809577013736</v>
      </c>
    </row>
    <row r="98" spans="1:10" ht="12.75">
      <c r="A98" s="56">
        <v>15</v>
      </c>
      <c r="B98" s="41">
        <v>12</v>
      </c>
      <c r="C98" s="53">
        <f t="shared" si="4"/>
        <v>3</v>
      </c>
      <c r="D98" s="53">
        <f t="shared" si="5"/>
        <v>102</v>
      </c>
      <c r="E98" s="51">
        <f>$B$1*Intro!$O$13*Intro!$O$14*SIN(RADIANS(D98))</f>
        <v>0.8952720889664327</v>
      </c>
      <c r="F98" s="48">
        <v>18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0.8880854802758104</v>
      </c>
    </row>
    <row r="99" spans="1:10" ht="12.75">
      <c r="A99" s="56">
        <v>10</v>
      </c>
      <c r="B99" s="41">
        <v>7</v>
      </c>
      <c r="C99" s="53">
        <f t="shared" si="4"/>
        <v>3</v>
      </c>
      <c r="D99" s="53">
        <f t="shared" si="5"/>
        <v>97</v>
      </c>
      <c r="E99" s="51">
        <f>$B$1*Intro!$O$13*Intro!$O$14*SIN(RADIANS(D99))</f>
        <v>0.908450693851208</v>
      </c>
      <c r="F99" s="48">
        <v>14</v>
      </c>
      <c r="G99" s="49">
        <v>9</v>
      </c>
      <c r="H99" s="53">
        <f t="shared" si="6"/>
        <v>1</v>
      </c>
      <c r="I99" s="53">
        <f t="shared" si="7"/>
        <v>99</v>
      </c>
      <c r="J99" s="51">
        <f>$B$1*Intro!$O$13*Intro!$O$14*SIN(RADIANS(I99))</f>
        <v>0.9040044705615338</v>
      </c>
    </row>
    <row r="100" spans="1:10" ht="12.75">
      <c r="A100" s="56">
        <v>5</v>
      </c>
      <c r="B100" s="41">
        <v>0</v>
      </c>
      <c r="C100" s="53">
        <f t="shared" si="4"/>
        <v>5</v>
      </c>
      <c r="D100" s="53">
        <f t="shared" si="5"/>
        <v>90</v>
      </c>
      <c r="E100" s="51">
        <f>$B$1*Intro!$O$13*Intro!$O$14*SIN(RADIANS(D100))</f>
        <v>0.9152730000000002</v>
      </c>
      <c r="F100" s="48">
        <v>10</v>
      </c>
      <c r="G100" s="49">
        <v>7</v>
      </c>
      <c r="H100" s="53">
        <f t="shared" si="6"/>
        <v>2</v>
      </c>
      <c r="I100" s="53">
        <f t="shared" si="7"/>
        <v>97</v>
      </c>
      <c r="J100" s="51">
        <f>$B$1*Intro!$O$13*Intro!$O$14*SIN(RADIANS(I100))</f>
        <v>0.908450693851208</v>
      </c>
    </row>
    <row r="101" spans="1:10" ht="12.75">
      <c r="A101" s="56">
        <v>0</v>
      </c>
      <c r="B101" s="41">
        <v>-4</v>
      </c>
      <c r="C101" s="53">
        <f t="shared" si="4"/>
        <v>4</v>
      </c>
      <c r="D101" s="53">
        <f t="shared" si="5"/>
        <v>86</v>
      </c>
      <c r="E101" s="51">
        <f>$B$1*Intro!$O$13*Intro!$O$14*SIN(RADIANS(D101))</f>
        <v>0.9130434409734604</v>
      </c>
      <c r="F101" s="48">
        <v>3</v>
      </c>
      <c r="G101" s="49">
        <v>-1</v>
      </c>
      <c r="H101" s="53">
        <f t="shared" si="6"/>
        <v>1</v>
      </c>
      <c r="I101" s="53">
        <f t="shared" si="7"/>
        <v>89</v>
      </c>
      <c r="J101" s="51">
        <f>$B$1*Intro!$O$13*Intro!$O$14*SIN(RADIANS(I101))</f>
        <v>0.915133599488876</v>
      </c>
    </row>
    <row r="102" spans="1:10" ht="12.75">
      <c r="A102" s="56">
        <v>-5</v>
      </c>
      <c r="B102" s="41">
        <v>-8</v>
      </c>
      <c r="C102" s="53">
        <f t="shared" si="4"/>
        <v>3</v>
      </c>
      <c r="D102" s="53">
        <f t="shared" si="5"/>
        <v>82</v>
      </c>
      <c r="E102" s="51">
        <f>$B$1*Intro!$O$13*Intro!$O$14*SIN(RADIANS(D102))</f>
        <v>0.9063656260813036</v>
      </c>
      <c r="F102" s="48">
        <v>-2</v>
      </c>
      <c r="G102" s="49">
        <v>-7</v>
      </c>
      <c r="H102" s="53">
        <f t="shared" si="6"/>
        <v>2</v>
      </c>
      <c r="I102" s="53">
        <f t="shared" si="7"/>
        <v>83</v>
      </c>
      <c r="J102" s="51">
        <f>$B$1*Intro!$O$13*Intro!$O$14*SIN(RADIANS(I102))</f>
        <v>0.9084506938512079</v>
      </c>
    </row>
    <row r="103" spans="1:10" ht="12.75">
      <c r="A103" s="56">
        <v>-10</v>
      </c>
      <c r="B103" s="41">
        <v>-12</v>
      </c>
      <c r="C103" s="53">
        <f t="shared" si="4"/>
        <v>2</v>
      </c>
      <c r="D103" s="53">
        <f t="shared" si="5"/>
        <v>78</v>
      </c>
      <c r="E103" s="51">
        <f>$B$1*Intro!$O$13*Intro!$O$14*SIN(RADIANS(D103))</f>
        <v>0.8952720889664326</v>
      </c>
      <c r="F103" s="48">
        <v>-5</v>
      </c>
      <c r="G103" s="49">
        <v>-8</v>
      </c>
      <c r="H103" s="53">
        <f t="shared" si="6"/>
        <v>2</v>
      </c>
      <c r="I103" s="53">
        <f t="shared" si="7"/>
        <v>82</v>
      </c>
      <c r="J103" s="51">
        <f>$B$1*Intro!$O$13*Intro!$O$14*SIN(RADIANS(I103))</f>
        <v>0.9063656260813036</v>
      </c>
    </row>
    <row r="104" spans="1:10" ht="12.75">
      <c r="A104" s="56">
        <v>-15</v>
      </c>
      <c r="B104" s="41">
        <v>-19</v>
      </c>
      <c r="C104" s="53">
        <f t="shared" si="4"/>
        <v>4</v>
      </c>
      <c r="D104" s="53">
        <f t="shared" si="5"/>
        <v>71</v>
      </c>
      <c r="E104" s="51">
        <f>$B$1*Intro!$O$13*Intro!$O$14*SIN(RADIANS(D104))</f>
        <v>0.8654076232445136</v>
      </c>
      <c r="F104" s="48">
        <v>-13</v>
      </c>
      <c r="G104" s="49">
        <v>-16</v>
      </c>
      <c r="H104" s="53">
        <f t="shared" si="6"/>
        <v>1</v>
      </c>
      <c r="I104" s="53">
        <f t="shared" si="7"/>
        <v>74</v>
      </c>
      <c r="J104" s="51">
        <f>$B$1*Intro!$O$13*Intro!$O$14*SIN(RADIANS(I104))</f>
        <v>0.8798168762265531</v>
      </c>
    </row>
    <row r="105" spans="1:10" ht="12.75">
      <c r="A105" s="56">
        <v>-20</v>
      </c>
      <c r="B105" s="41">
        <v>-23</v>
      </c>
      <c r="C105" s="53">
        <f t="shared" si="4"/>
        <v>3</v>
      </c>
      <c r="D105" s="53">
        <f t="shared" si="5"/>
        <v>67</v>
      </c>
      <c r="E105" s="51">
        <f>$B$1*Intro!$O$13*Intro!$O$14*SIN(RADIANS(D105))</f>
        <v>0.8425132387339757</v>
      </c>
      <c r="F105" s="48">
        <v>-17</v>
      </c>
      <c r="G105" s="49">
        <v>-21</v>
      </c>
      <c r="H105" s="53">
        <f t="shared" si="6"/>
        <v>1</v>
      </c>
      <c r="I105" s="53">
        <f t="shared" si="7"/>
        <v>69</v>
      </c>
      <c r="J105" s="51">
        <f>$B$1*Intro!$O$13*Intro!$O$14*SIN(RADIANS(I105))</f>
        <v>0.8544809577013736</v>
      </c>
    </row>
    <row r="106" spans="1:10" ht="12.75">
      <c r="A106" s="56">
        <v>-25</v>
      </c>
      <c r="B106" s="41">
        <v>-27</v>
      </c>
      <c r="C106" s="53">
        <f t="shared" si="4"/>
        <v>2</v>
      </c>
      <c r="D106" s="53">
        <f t="shared" si="5"/>
        <v>63</v>
      </c>
      <c r="E106" s="51">
        <f>$B$1*Intro!$O$13*Intro!$O$14*SIN(RADIANS(D106))</f>
        <v>0.8155142144134602</v>
      </c>
      <c r="F106" s="48">
        <v>-22</v>
      </c>
      <c r="G106" s="49">
        <v>-25</v>
      </c>
      <c r="H106" s="53">
        <f t="shared" si="6"/>
        <v>0</v>
      </c>
      <c r="I106" s="53">
        <f t="shared" si="7"/>
        <v>65</v>
      </c>
      <c r="J106" s="51">
        <f>$B$1*Intro!$O$13*Intro!$O$14*SIN(RADIANS(I106))</f>
        <v>0.829519047164396</v>
      </c>
    </row>
    <row r="107" spans="1:10" ht="12.75">
      <c r="A107" s="56">
        <v>-30</v>
      </c>
      <c r="B107" s="41">
        <v>-31</v>
      </c>
      <c r="C107" s="53">
        <f t="shared" si="4"/>
        <v>1</v>
      </c>
      <c r="D107" s="53">
        <f t="shared" si="5"/>
        <v>59</v>
      </c>
      <c r="E107" s="51">
        <f>$B$1*Intro!$O$13*Intro!$O$14*SIN(RADIANS(D107))</f>
        <v>0.7845420868155246</v>
      </c>
      <c r="F107" s="48">
        <v>-27</v>
      </c>
      <c r="G107" s="49">
        <v>-29</v>
      </c>
      <c r="H107" s="53">
        <f t="shared" si="6"/>
        <v>1</v>
      </c>
      <c r="I107" s="53">
        <f t="shared" si="7"/>
        <v>61</v>
      </c>
      <c r="J107" s="51">
        <f>$B$1*Intro!$O$13*Intro!$O$14*SIN(RADIANS(I107))</f>
        <v>0.8005158032125964</v>
      </c>
    </row>
    <row r="108" spans="1:10" ht="12.75">
      <c r="A108" s="56">
        <v>-35</v>
      </c>
      <c r="B108" s="41">
        <v>-38</v>
      </c>
      <c r="C108" s="53">
        <f t="shared" si="4"/>
        <v>3</v>
      </c>
      <c r="D108" s="53">
        <f t="shared" si="5"/>
        <v>52</v>
      </c>
      <c r="E108" s="51">
        <f>$B$1*Intro!$O$13*Intro!$O$14*SIN(RADIANS(D108))</f>
        <v>0.7212449664858854</v>
      </c>
      <c r="F108" s="48">
        <v>-33</v>
      </c>
      <c r="G108" s="49">
        <v>-36</v>
      </c>
      <c r="H108" s="53">
        <f t="shared" si="6"/>
        <v>1</v>
      </c>
      <c r="I108" s="53">
        <f t="shared" si="7"/>
        <v>54</v>
      </c>
      <c r="J108" s="51">
        <f>$B$1*Intro!$O$13*Intro!$O$14*SIN(RADIANS(I108))</f>
        <v>0.7404714114925415</v>
      </c>
    </row>
    <row r="109" spans="1:10" ht="12.75">
      <c r="A109" s="56">
        <v>-40</v>
      </c>
      <c r="B109" s="41">
        <v>-42</v>
      </c>
      <c r="C109" s="53">
        <f t="shared" si="4"/>
        <v>2</v>
      </c>
      <c r="D109" s="53">
        <f t="shared" si="5"/>
        <v>48</v>
      </c>
      <c r="E109" s="51">
        <f>$B$1*Intro!$O$13*Intro!$O$14*SIN(RADIANS(D109))</f>
        <v>0.6801803938491713</v>
      </c>
      <c r="F109" s="48">
        <v>-38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0.7113007155806063</v>
      </c>
    </row>
    <row r="110" spans="1:10" ht="12.75">
      <c r="A110" s="56">
        <v>-45</v>
      </c>
      <c r="B110" s="41">
        <v>-46</v>
      </c>
      <c r="C110" s="53">
        <f t="shared" si="4"/>
        <v>1</v>
      </c>
      <c r="D110" s="53">
        <f t="shared" si="5"/>
        <v>44</v>
      </c>
      <c r="E110" s="51">
        <f>$B$1*Intro!$O$13*Intro!$O$14*SIN(RADIANS(D110))</f>
        <v>0.635802050705118</v>
      </c>
      <c r="F110" s="48">
        <v>-44</v>
      </c>
      <c r="G110" s="49">
        <v>-46</v>
      </c>
      <c r="H110" s="53">
        <f t="shared" si="6"/>
        <v>1</v>
      </c>
      <c r="I110" s="53">
        <f t="shared" si="7"/>
        <v>44</v>
      </c>
      <c r="J110" s="51">
        <f>$B$1*Intro!$O$13*Intro!$O$14*SIN(RADIANS(I110))</f>
        <v>0.635802050705118</v>
      </c>
    </row>
    <row r="111" spans="1:10" ht="12.75">
      <c r="A111" s="56">
        <v>-50</v>
      </c>
      <c r="B111" s="41">
        <v>-50</v>
      </c>
      <c r="C111" s="53">
        <f t="shared" si="4"/>
        <v>0</v>
      </c>
      <c r="D111" s="53">
        <f t="shared" si="5"/>
        <v>40</v>
      </c>
      <c r="E111" s="51">
        <f>$B$1*Intro!$O$13*Intro!$O$14*SIN(RADIANS(D111))</f>
        <v>0.588326143880628</v>
      </c>
      <c r="F111" s="48">
        <v>-49</v>
      </c>
      <c r="G111" s="49">
        <v>-49</v>
      </c>
      <c r="H111" s="53">
        <f t="shared" si="6"/>
        <v>1</v>
      </c>
      <c r="I111" s="53">
        <f t="shared" si="7"/>
        <v>41</v>
      </c>
      <c r="J111" s="51">
        <f>$B$1*Intro!$O$13*Intro!$O$14*SIN(RADIANS(I111))</f>
        <v>0.6004731156412287</v>
      </c>
    </row>
    <row r="112" spans="1:10" ht="12.75">
      <c r="A112" s="56">
        <v>-55</v>
      </c>
      <c r="B112" s="41">
        <v>-56</v>
      </c>
      <c r="C112" s="53">
        <f t="shared" si="4"/>
        <v>1</v>
      </c>
      <c r="D112" s="53">
        <f t="shared" si="5"/>
        <v>34</v>
      </c>
      <c r="E112" s="51">
        <f>$B$1*Intro!$O$13*Intro!$O$14*SIN(RADIANS(D112))</f>
        <v>0.5118141663383811</v>
      </c>
      <c r="F112" s="48">
        <v>-54</v>
      </c>
      <c r="G112" s="49">
        <v>-54</v>
      </c>
      <c r="H112" s="53">
        <f t="shared" si="6"/>
        <v>1</v>
      </c>
      <c r="I112" s="53">
        <f t="shared" si="7"/>
        <v>36</v>
      </c>
      <c r="J112" s="51">
        <f>$B$1*Intro!$O$13*Intro!$O$14*SIN(RADIANS(I112))</f>
        <v>0.5379839712214889</v>
      </c>
    </row>
    <row r="113" spans="1:10" ht="12.75">
      <c r="A113" s="56">
        <v>-60</v>
      </c>
      <c r="B113" s="41">
        <v>-61</v>
      </c>
      <c r="C113" s="53">
        <f t="shared" si="4"/>
        <v>1</v>
      </c>
      <c r="D113" s="53">
        <f t="shared" si="5"/>
        <v>29</v>
      </c>
      <c r="E113" s="51">
        <f>$B$1*Intro!$O$13*Intro!$O$14*SIN(RADIANS(D113))</f>
        <v>0.44373315555172577</v>
      </c>
      <c r="F113" s="48">
        <v>-60</v>
      </c>
      <c r="G113" s="49">
        <v>-60</v>
      </c>
      <c r="H113" s="53">
        <f t="shared" si="6"/>
        <v>0</v>
      </c>
      <c r="I113" s="53">
        <f t="shared" si="7"/>
        <v>30</v>
      </c>
      <c r="J113" s="51">
        <f>$B$1*Intro!$O$13*Intro!$O$14*SIN(RADIANS(I113))</f>
        <v>0.45763650000000006</v>
      </c>
    </row>
    <row r="114" spans="1:10" ht="12.75">
      <c r="A114" s="56">
        <v>-65</v>
      </c>
      <c r="B114" s="41">
        <v>-65</v>
      </c>
      <c r="C114" s="53">
        <f t="shared" si="4"/>
        <v>0</v>
      </c>
      <c r="D114" s="53">
        <f t="shared" si="5"/>
        <v>25</v>
      </c>
      <c r="E114" s="51">
        <f>$B$1*Intro!$O$13*Intro!$O$14*SIN(RADIANS(D114))</f>
        <v>0.38681108427819527</v>
      </c>
      <c r="F114" s="48">
        <v>-65</v>
      </c>
      <c r="G114" s="49">
        <v>-64</v>
      </c>
      <c r="H114" s="53">
        <f t="shared" si="6"/>
        <v>1</v>
      </c>
      <c r="I114" s="53">
        <f t="shared" si="7"/>
        <v>26</v>
      </c>
      <c r="J114" s="51">
        <f>$B$1*Intro!$O$13*Intro!$O$14*SIN(RADIANS(I114))</f>
        <v>0.40122927463507935</v>
      </c>
    </row>
    <row r="115" spans="1:10" ht="12.75">
      <c r="A115" s="56">
        <v>-70</v>
      </c>
      <c r="B115" s="41">
        <v>-69</v>
      </c>
      <c r="C115" s="53">
        <f t="shared" si="4"/>
        <v>1</v>
      </c>
      <c r="D115" s="53">
        <f t="shared" si="5"/>
        <v>21</v>
      </c>
      <c r="E115" s="51">
        <f>$B$1*Intro!$O$13*Intro!$O$14*SIN(RADIANS(D115))</f>
        <v>0.3280045082841757</v>
      </c>
      <c r="F115" s="48">
        <v>-71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0.3280045082841757</v>
      </c>
    </row>
    <row r="116" spans="1:10" ht="12.75">
      <c r="A116" s="56">
        <v>-75</v>
      </c>
      <c r="B116" s="41">
        <v>-75</v>
      </c>
      <c r="C116" s="53">
        <f t="shared" si="4"/>
        <v>0</v>
      </c>
      <c r="D116" s="53">
        <f t="shared" si="5"/>
        <v>15</v>
      </c>
      <c r="E116" s="51">
        <f>$B$1*Intro!$O$13*Intro!$O$14*SIN(RADIANS(D116))</f>
        <v>0.23689008386811952</v>
      </c>
      <c r="F116" s="48">
        <v>-76</v>
      </c>
      <c r="G116" s="49">
        <v>-73</v>
      </c>
      <c r="H116" s="53">
        <f t="shared" si="6"/>
        <v>2</v>
      </c>
      <c r="I116" s="53">
        <f t="shared" si="7"/>
        <v>17</v>
      </c>
      <c r="J116" s="51">
        <f>$B$1*Intro!$O$13*Intro!$O$14*SIN(RADIANS(I116))</f>
        <v>0.2675999272966935</v>
      </c>
    </row>
    <row r="117" spans="1:10" ht="12.75">
      <c r="A117" s="56">
        <v>-80</v>
      </c>
      <c r="B117" s="41">
        <v>-79</v>
      </c>
      <c r="C117" s="53">
        <f t="shared" si="4"/>
        <v>1</v>
      </c>
      <c r="D117" s="53">
        <f t="shared" si="5"/>
        <v>11</v>
      </c>
      <c r="E117" s="51">
        <f>$B$1*Intro!$O$13*Intro!$O$14*SIN(RADIANS(D117))</f>
        <v>0.17464232162527635</v>
      </c>
      <c r="F117" s="48">
        <v>-82</v>
      </c>
      <c r="G117" s="49">
        <v>-80</v>
      </c>
      <c r="H117" s="53">
        <f t="shared" si="6"/>
        <v>0</v>
      </c>
      <c r="I117" s="53">
        <f t="shared" si="7"/>
        <v>10</v>
      </c>
      <c r="J117" s="51">
        <f>$B$1*Intro!$O$13*Intro!$O$14*SIN(RADIANS(I117))</f>
        <v>0.15893548851774436</v>
      </c>
    </row>
    <row r="118" spans="1:10" ht="12.75">
      <c r="A118" s="56">
        <v>-85</v>
      </c>
      <c r="B118" s="43">
        <v>-83</v>
      </c>
      <c r="C118" s="54">
        <f t="shared" si="4"/>
        <v>2</v>
      </c>
      <c r="D118" s="54">
        <f t="shared" si="5"/>
        <v>7</v>
      </c>
      <c r="E118" s="52">
        <f>$B$1*Intro!$O$13*Intro!$O$14*SIN(RADIANS(D118))</f>
        <v>0.11154371954645957</v>
      </c>
      <c r="F118" s="47">
        <v>-86</v>
      </c>
      <c r="G118" s="50">
        <v>-85</v>
      </c>
      <c r="H118" s="54">
        <f t="shared" si="6"/>
        <v>0</v>
      </c>
      <c r="I118" s="54">
        <f t="shared" si="7"/>
        <v>5</v>
      </c>
      <c r="J118" s="52">
        <f>$B$1*Intro!$O$13*Intro!$O$14*SIN(RADIANS(I118))</f>
        <v>0.07977129813187735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5</v>
      </c>
      <c r="D120" s="6"/>
      <c r="H120" s="55">
        <f>MAX(H83:H118)</f>
        <v>2</v>
      </c>
    </row>
  </sheetData>
  <mergeCells count="4">
    <mergeCell ref="B3:E3"/>
    <mergeCell ref="F3:J3"/>
    <mergeCell ref="B81:E81"/>
    <mergeCell ref="F81:J8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43">
      <selection activeCell="J22" sqref="J22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4.421875" style="0" customWidth="1"/>
    <col min="4" max="4" width="17.57421875" style="0" bestFit="1" customWidth="1"/>
    <col min="5" max="5" width="7.140625" style="0" customWidth="1"/>
    <col min="6" max="6" width="28.28125" style="0" bestFit="1" customWidth="1"/>
    <col min="7" max="7" width="14.57421875" style="0" bestFit="1" customWidth="1"/>
    <col min="8" max="8" width="4.421875" style="0" customWidth="1"/>
    <col min="9" max="9" width="17.57421875" style="0" customWidth="1"/>
    <col min="10" max="10" width="7.140625" style="0" customWidth="1"/>
  </cols>
  <sheetData>
    <row r="1" spans="1:6" ht="12.75">
      <c r="A1" s="13" t="s">
        <v>55</v>
      </c>
      <c r="B1">
        <f>Intro!O24+Intro!O22</f>
        <v>1.1380000000000001</v>
      </c>
      <c r="C1" s="57" t="s">
        <v>41</v>
      </c>
      <c r="D1" s="57"/>
      <c r="E1" s="57"/>
      <c r="F1" s="39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-90</v>
      </c>
      <c r="C5" s="53">
        <f>ABS(A5-B5)</f>
        <v>0</v>
      </c>
      <c r="D5" s="53">
        <f>B5+90</f>
        <v>0</v>
      </c>
      <c r="E5" s="51">
        <f>$B$1*Intro!$O$13*Intro!$O$14*SIN(RADIANS(D5))</f>
        <v>0</v>
      </c>
      <c r="F5" s="48">
        <v>-90</v>
      </c>
      <c r="G5" s="49">
        <v>-90</v>
      </c>
      <c r="H5" s="53">
        <f>ABS(A5-G5)</f>
        <v>0</v>
      </c>
      <c r="I5" s="53">
        <f>G5+90</f>
        <v>0</v>
      </c>
      <c r="J5" s="51">
        <f>$B$1*Intro!$O$13*Intro!$O$14*SIN(RADIANS(I5))</f>
        <v>0</v>
      </c>
    </row>
    <row r="6" spans="1:10" ht="12.75">
      <c r="A6" s="56">
        <v>-85</v>
      </c>
      <c r="B6" s="41">
        <v>-84</v>
      </c>
      <c r="C6" s="53">
        <f aca="true" t="shared" si="0" ref="C6:C41">ABS(A6-B6)</f>
        <v>1</v>
      </c>
      <c r="D6" s="53">
        <f aca="true" t="shared" si="1" ref="D6:D41">B6+90</f>
        <v>6</v>
      </c>
      <c r="E6" s="51">
        <f>$B$1*Intro!$O$13*Intro!$O$14*SIN(RADIANS(D6))</f>
        <v>0.11669327676581645</v>
      </c>
      <c r="F6" s="48">
        <v>-86</v>
      </c>
      <c r="G6" s="49">
        <v>-86</v>
      </c>
      <c r="H6" s="53">
        <f aca="true" t="shared" si="2" ref="H6:H41">ABS(A6-G6)</f>
        <v>1</v>
      </c>
      <c r="I6" s="53">
        <f aca="true" t="shared" si="3" ref="I6:I41">G6+90</f>
        <v>4</v>
      </c>
      <c r="J6" s="51">
        <f>$B$1*Intro!$O$13*Intro!$O$14*SIN(RADIANS(I6))</f>
        <v>0.07787459264551912</v>
      </c>
    </row>
    <row r="7" spans="1:10" ht="12.75">
      <c r="A7" s="56">
        <v>-80</v>
      </c>
      <c r="B7" s="41">
        <v>-80</v>
      </c>
      <c r="C7" s="53">
        <f t="shared" si="0"/>
        <v>0</v>
      </c>
      <c r="D7" s="53">
        <f t="shared" si="1"/>
        <v>10</v>
      </c>
      <c r="E7" s="51">
        <f>$B$1*Intro!$O$13*Intro!$O$14*SIN(RADIANS(D7))</f>
        <v>0.19385700528745237</v>
      </c>
      <c r="F7" s="48">
        <v>-80</v>
      </c>
      <c r="G7" s="49">
        <v>-80</v>
      </c>
      <c r="H7" s="53">
        <f t="shared" si="2"/>
        <v>0</v>
      </c>
      <c r="I7" s="53">
        <f t="shared" si="3"/>
        <v>10</v>
      </c>
      <c r="J7" s="51">
        <f>$B$1*Intro!$O$13*Intro!$O$14*SIN(RADIANS(I7))</f>
        <v>0.19385700528745237</v>
      </c>
    </row>
    <row r="8" spans="1:10" ht="12.75">
      <c r="A8" s="56">
        <v>-75</v>
      </c>
      <c r="B8" s="41">
        <v>-76</v>
      </c>
      <c r="C8" s="53">
        <f t="shared" si="0"/>
        <v>1</v>
      </c>
      <c r="D8" s="53">
        <f t="shared" si="1"/>
        <v>14</v>
      </c>
      <c r="E8" s="51">
        <f>$B$1*Intro!$O$13*Intro!$O$14*SIN(RADIANS(D8))</f>
        <v>0.2700762819657659</v>
      </c>
      <c r="F8" s="48">
        <v>-75</v>
      </c>
      <c r="G8" s="49">
        <v>-77</v>
      </c>
      <c r="H8" s="53">
        <f t="shared" si="2"/>
        <v>2</v>
      </c>
      <c r="I8" s="53">
        <f t="shared" si="3"/>
        <v>13</v>
      </c>
      <c r="J8" s="51">
        <f>$B$1*Intro!$O$13*Intro!$O$14*SIN(RADIANS(I8))</f>
        <v>0.25113040814629534</v>
      </c>
    </row>
    <row r="9" spans="1:10" ht="12.75">
      <c r="A9" s="56">
        <v>-70</v>
      </c>
      <c r="B9" s="41">
        <v>-71</v>
      </c>
      <c r="C9" s="53">
        <f t="shared" si="0"/>
        <v>1</v>
      </c>
      <c r="D9" s="53">
        <f t="shared" si="1"/>
        <v>19</v>
      </c>
      <c r="E9" s="51">
        <f>$B$1*Intro!$O$13*Intro!$O$14*SIN(RADIANS(D9))</f>
        <v>0.3634571251365717</v>
      </c>
      <c r="F9" s="48">
        <v>-70</v>
      </c>
      <c r="G9" s="49">
        <v>-71</v>
      </c>
      <c r="H9" s="53">
        <f t="shared" si="2"/>
        <v>1</v>
      </c>
      <c r="I9" s="53">
        <f t="shared" si="3"/>
        <v>19</v>
      </c>
      <c r="J9" s="51">
        <f>$B$1*Intro!$O$13*Intro!$O$14*SIN(RADIANS(I9))</f>
        <v>0.3634571251365717</v>
      </c>
    </row>
    <row r="10" spans="1:10" ht="12.75">
      <c r="A10" s="56">
        <v>-65</v>
      </c>
      <c r="B10" s="41">
        <v>-67</v>
      </c>
      <c r="C10" s="53">
        <f t="shared" si="0"/>
        <v>2</v>
      </c>
      <c r="D10" s="53">
        <f t="shared" si="1"/>
        <v>23</v>
      </c>
      <c r="E10" s="51">
        <f>$B$1*Intro!$O$13*Intro!$O$14*SIN(RADIANS(D10))</f>
        <v>0.4362036357605985</v>
      </c>
      <c r="F10" s="48">
        <v>-63</v>
      </c>
      <c r="G10" s="49">
        <v>-65</v>
      </c>
      <c r="H10" s="53">
        <f t="shared" si="2"/>
        <v>0</v>
      </c>
      <c r="I10" s="53">
        <f t="shared" si="3"/>
        <v>25</v>
      </c>
      <c r="J10" s="51">
        <f>$B$1*Intro!$O$13*Intro!$O$14*SIN(RADIANS(I10))</f>
        <v>0.4718017298055586</v>
      </c>
    </row>
    <row r="11" spans="1:10" ht="12.75">
      <c r="A11" s="56">
        <v>-60</v>
      </c>
      <c r="B11" s="41">
        <v>-62</v>
      </c>
      <c r="C11" s="53">
        <f t="shared" si="0"/>
        <v>2</v>
      </c>
      <c r="D11" s="53">
        <f t="shared" si="1"/>
        <v>28</v>
      </c>
      <c r="E11" s="51">
        <f>$B$1*Intro!$O$13*Intro!$O$14*SIN(RADIANS(D11))</f>
        <v>0.5241077243197872</v>
      </c>
      <c r="F11" s="48">
        <v>-58</v>
      </c>
      <c r="G11" s="49">
        <v>-61</v>
      </c>
      <c r="H11" s="53">
        <f t="shared" si="2"/>
        <v>1</v>
      </c>
      <c r="I11" s="53">
        <f t="shared" si="3"/>
        <v>29</v>
      </c>
      <c r="J11" s="51">
        <f>$B$1*Intro!$O$13*Intro!$O$14*SIN(RADIANS(I11))</f>
        <v>0.5412307942313653</v>
      </c>
    </row>
    <row r="12" spans="1:10" ht="12.75">
      <c r="A12" s="56">
        <v>-55</v>
      </c>
      <c r="B12" s="41">
        <v>-59</v>
      </c>
      <c r="C12" s="53">
        <f t="shared" si="0"/>
        <v>4</v>
      </c>
      <c r="D12" s="53">
        <f t="shared" si="1"/>
        <v>31</v>
      </c>
      <c r="E12" s="51">
        <f>$B$1*Intro!$O$13*Intro!$O$14*SIN(RADIANS(D12))</f>
        <v>0.5749771759919365</v>
      </c>
      <c r="F12" s="48">
        <v>-53</v>
      </c>
      <c r="G12" s="49">
        <v>-57</v>
      </c>
      <c r="H12" s="53">
        <f t="shared" si="2"/>
        <v>2</v>
      </c>
      <c r="I12" s="53">
        <f t="shared" si="3"/>
        <v>33</v>
      </c>
      <c r="J12" s="51">
        <f>$B$1*Intro!$O$13*Intro!$O$14*SIN(RADIANS(I12))</f>
        <v>0.608023036632006</v>
      </c>
    </row>
    <row r="13" spans="1:10" ht="12.75">
      <c r="A13" s="56">
        <v>-50</v>
      </c>
      <c r="B13" s="41">
        <v>-53</v>
      </c>
      <c r="C13" s="53">
        <f t="shared" si="0"/>
        <v>3</v>
      </c>
      <c r="D13" s="53">
        <f t="shared" si="1"/>
        <v>37</v>
      </c>
      <c r="E13" s="51">
        <f>$B$1*Intro!$O$13*Intro!$O$14*SIN(RADIANS(D13))</f>
        <v>0.6718530519164374</v>
      </c>
      <c r="F13" s="48">
        <v>-46</v>
      </c>
      <c r="G13" s="49">
        <v>-51</v>
      </c>
      <c r="H13" s="53">
        <f t="shared" si="2"/>
        <v>1</v>
      </c>
      <c r="I13" s="53">
        <f t="shared" si="3"/>
        <v>39</v>
      </c>
      <c r="J13" s="51">
        <f>$B$1*Intro!$O$13*Intro!$O$14*SIN(RADIANS(I13))</f>
        <v>0.7025594395194354</v>
      </c>
    </row>
    <row r="14" spans="1:10" ht="12.75">
      <c r="A14" s="56">
        <v>-45</v>
      </c>
      <c r="B14" s="41">
        <v>-49</v>
      </c>
      <c r="C14" s="53">
        <f t="shared" si="0"/>
        <v>4</v>
      </c>
      <c r="D14" s="53">
        <f t="shared" si="1"/>
        <v>41</v>
      </c>
      <c r="E14" s="51">
        <f>$B$1*Intro!$O$13*Intro!$O$14*SIN(RADIANS(D14))</f>
        <v>0.7324098666663645</v>
      </c>
      <c r="F14" s="48">
        <v>-41</v>
      </c>
      <c r="G14" s="49">
        <v>-45</v>
      </c>
      <c r="H14" s="53">
        <f t="shared" si="2"/>
        <v>0</v>
      </c>
      <c r="I14" s="53">
        <f t="shared" si="3"/>
        <v>45</v>
      </c>
      <c r="J14" s="51">
        <f>$B$1*Intro!$O$13*Intro!$O$14*SIN(RADIANS(I14))</f>
        <v>0.7893984541674756</v>
      </c>
    </row>
    <row r="15" spans="1:10" ht="12.75">
      <c r="A15" s="56">
        <v>-40</v>
      </c>
      <c r="B15" s="41">
        <v>-45</v>
      </c>
      <c r="C15" s="53">
        <f t="shared" si="0"/>
        <v>5</v>
      </c>
      <c r="D15" s="53">
        <f t="shared" si="1"/>
        <v>45</v>
      </c>
      <c r="E15" s="51">
        <f>$B$1*Intro!$O$13*Intro!$O$14*SIN(RADIANS(D15))</f>
        <v>0.7893984541674756</v>
      </c>
      <c r="F15" s="48">
        <v>-35</v>
      </c>
      <c r="G15" s="49">
        <v>-41</v>
      </c>
      <c r="H15" s="53">
        <f t="shared" si="2"/>
        <v>1</v>
      </c>
      <c r="I15" s="53">
        <f t="shared" si="3"/>
        <v>49</v>
      </c>
      <c r="J15" s="51">
        <f>$B$1*Intro!$O$13*Intro!$O$14*SIN(RADIANS(I15))</f>
        <v>0.8425411717499378</v>
      </c>
    </row>
    <row r="16" spans="1:10" ht="12.75">
      <c r="A16" s="56">
        <v>-35</v>
      </c>
      <c r="B16" s="41">
        <v>-40</v>
      </c>
      <c r="C16" s="53">
        <f t="shared" si="0"/>
        <v>5</v>
      </c>
      <c r="D16" s="53">
        <f t="shared" si="1"/>
        <v>50</v>
      </c>
      <c r="E16" s="51">
        <f>$B$1*Intro!$O$13*Intro!$O$14*SIN(RADIANS(D16))</f>
        <v>0.8551951633202786</v>
      </c>
      <c r="F16" s="48">
        <v>-29</v>
      </c>
      <c r="G16" s="49">
        <v>-36</v>
      </c>
      <c r="H16" s="53">
        <f t="shared" si="2"/>
        <v>1</v>
      </c>
      <c r="I16" s="53">
        <f t="shared" si="3"/>
        <v>54</v>
      </c>
      <c r="J16" s="51">
        <f>$B$1*Intro!$O$13*Intro!$O$14*SIN(RADIANS(I16))</f>
        <v>0.9031687741463151</v>
      </c>
    </row>
    <row r="17" spans="1:10" ht="12.75">
      <c r="A17" s="56">
        <v>-30</v>
      </c>
      <c r="B17" s="41">
        <v>-36</v>
      </c>
      <c r="C17" s="53">
        <f t="shared" si="0"/>
        <v>6</v>
      </c>
      <c r="D17" s="53">
        <f t="shared" si="1"/>
        <v>54</v>
      </c>
      <c r="E17" s="51">
        <f>$B$1*Intro!$O$13*Intro!$O$14*SIN(RADIANS(D17))</f>
        <v>0.9031687741463151</v>
      </c>
      <c r="F17" s="48">
        <v>-23</v>
      </c>
      <c r="G17" s="49">
        <v>-29</v>
      </c>
      <c r="H17" s="53">
        <f t="shared" si="2"/>
        <v>1</v>
      </c>
      <c r="I17" s="53">
        <f t="shared" si="3"/>
        <v>61</v>
      </c>
      <c r="J17" s="51">
        <f>$B$1*Intro!$O$13*Intro!$O$14*SIN(RADIANS(I17))</f>
        <v>0.9764061994168645</v>
      </c>
    </row>
    <row r="18" spans="1:10" ht="12.75">
      <c r="A18" s="56">
        <v>-25</v>
      </c>
      <c r="B18" s="41">
        <v>-31</v>
      </c>
      <c r="C18" s="53">
        <f t="shared" si="0"/>
        <v>6</v>
      </c>
      <c r="D18" s="53">
        <f t="shared" si="1"/>
        <v>59</v>
      </c>
      <c r="E18" s="51">
        <f>$B$1*Intro!$O$13*Intro!$O$14*SIN(RADIANS(D18))</f>
        <v>0.9569227168232228</v>
      </c>
      <c r="F18" s="48">
        <v>-16</v>
      </c>
      <c r="G18" s="49">
        <v>-23</v>
      </c>
      <c r="H18" s="53">
        <f t="shared" si="2"/>
        <v>2</v>
      </c>
      <c r="I18" s="53">
        <f t="shared" si="3"/>
        <v>67</v>
      </c>
      <c r="J18" s="51">
        <f>$B$1*Intro!$O$13*Intro!$O$14*SIN(RADIANS(I18))</f>
        <v>1.0276313672875286</v>
      </c>
    </row>
    <row r="19" spans="1:10" ht="12.75">
      <c r="A19" s="56">
        <v>-20</v>
      </c>
      <c r="B19" s="41">
        <v>-28</v>
      </c>
      <c r="C19" s="53">
        <f t="shared" si="0"/>
        <v>8</v>
      </c>
      <c r="D19" s="53">
        <f t="shared" si="1"/>
        <v>62</v>
      </c>
      <c r="E19" s="51">
        <f>$B$1*Intro!$O$13*Intro!$O$14*SIN(RADIANS(D19))</f>
        <v>0.9857032678206632</v>
      </c>
      <c r="F19" s="48">
        <v>-12</v>
      </c>
      <c r="G19" s="49">
        <v>-18</v>
      </c>
      <c r="H19" s="53">
        <f t="shared" si="2"/>
        <v>2</v>
      </c>
      <c r="I19" s="53">
        <f t="shared" si="3"/>
        <v>72</v>
      </c>
      <c r="J19" s="51">
        <f>$B$1*Intro!$O$13*Intro!$O$14*SIN(RADIANS(I19))</f>
        <v>1.061738571548551</v>
      </c>
    </row>
    <row r="20" spans="1:10" ht="12.75">
      <c r="A20" s="56">
        <v>-15</v>
      </c>
      <c r="B20" s="41">
        <v>-24</v>
      </c>
      <c r="C20" s="53">
        <f t="shared" si="0"/>
        <v>9</v>
      </c>
      <c r="D20" s="53">
        <f t="shared" si="1"/>
        <v>66</v>
      </c>
      <c r="E20" s="51">
        <f>$B$1*Intro!$O$13*Intro!$O$14*SIN(RADIANS(D20))</f>
        <v>1.0198620509121314</v>
      </c>
      <c r="F20" s="48">
        <v>-9</v>
      </c>
      <c r="G20" s="49">
        <v>-17</v>
      </c>
      <c r="H20" s="53">
        <f t="shared" si="2"/>
        <v>2</v>
      </c>
      <c r="I20" s="53">
        <f t="shared" si="3"/>
        <v>73</v>
      </c>
      <c r="J20" s="51">
        <f>$B$1*Intro!$O$13*Intro!$O$14*SIN(RADIANS(I20))</f>
        <v>1.0675975908525017</v>
      </c>
    </row>
    <row r="21" spans="1:10" ht="12.75">
      <c r="A21" s="56">
        <v>-10</v>
      </c>
      <c r="B21" s="41">
        <v>-16</v>
      </c>
      <c r="C21" s="53">
        <f t="shared" si="0"/>
        <v>6</v>
      </c>
      <c r="D21" s="53">
        <f t="shared" si="1"/>
        <v>74</v>
      </c>
      <c r="E21" s="51">
        <f>$B$1*Intro!$O$13*Intro!$O$14*SIN(RADIANS(D21))</f>
        <v>1.0731314095882287</v>
      </c>
      <c r="F21" s="48">
        <v>0</v>
      </c>
      <c r="G21" s="49">
        <v>-9</v>
      </c>
      <c r="H21" s="53">
        <f t="shared" si="2"/>
        <v>1</v>
      </c>
      <c r="I21" s="53">
        <f t="shared" si="3"/>
        <v>81</v>
      </c>
      <c r="J21" s="51">
        <f>$B$1*Intro!$O$13*Intro!$O$14*SIN(RADIANS(I21))</f>
        <v>1.102633534296919</v>
      </c>
    </row>
    <row r="22" spans="1:10" ht="12.75">
      <c r="A22" s="56">
        <v>-5</v>
      </c>
      <c r="B22" s="41">
        <v>-13</v>
      </c>
      <c r="C22" s="53">
        <f t="shared" si="0"/>
        <v>8</v>
      </c>
      <c r="D22" s="53">
        <f t="shared" si="1"/>
        <v>77</v>
      </c>
      <c r="E22" s="51">
        <f>$B$1*Intro!$O$13*Intro!$O$14*SIN(RADIANS(D22))</f>
        <v>1.0877653041848114</v>
      </c>
      <c r="F22" s="48">
        <v>5</v>
      </c>
      <c r="G22" s="49">
        <v>-4</v>
      </c>
      <c r="H22" s="53">
        <f t="shared" si="2"/>
        <v>1</v>
      </c>
      <c r="I22" s="53">
        <f t="shared" si="3"/>
        <v>86</v>
      </c>
      <c r="J22" s="51">
        <f>$B$1*Intro!$O$13*Intro!$O$14*SIN(RADIANS(I22))</f>
        <v>1.113658559300962</v>
      </c>
    </row>
    <row r="23" spans="1:10" ht="12.75">
      <c r="A23" s="56">
        <v>0</v>
      </c>
      <c r="B23" s="41">
        <v>-9</v>
      </c>
      <c r="C23" s="53">
        <f t="shared" si="0"/>
        <v>9</v>
      </c>
      <c r="D23" s="53">
        <f t="shared" si="1"/>
        <v>81</v>
      </c>
      <c r="E23" s="51">
        <f>$B$1*Intro!$O$13*Intro!$O$14*SIN(RADIANS(D23))</f>
        <v>1.102633534296919</v>
      </c>
      <c r="F23" s="48">
        <v>9</v>
      </c>
      <c r="G23" s="49">
        <v>0</v>
      </c>
      <c r="H23" s="53">
        <f t="shared" si="2"/>
        <v>0</v>
      </c>
      <c r="I23" s="53">
        <f t="shared" si="3"/>
        <v>90</v>
      </c>
      <c r="J23" s="51">
        <f>$B$1*Intro!$O$13*Intro!$O$14*SIN(RADIANS(I23))</f>
        <v>1.116378</v>
      </c>
    </row>
    <row r="24" spans="1:10" ht="12.75">
      <c r="A24" s="56">
        <v>5</v>
      </c>
      <c r="B24" s="41">
        <v>-5</v>
      </c>
      <c r="C24" s="53">
        <f t="shared" si="0"/>
        <v>10</v>
      </c>
      <c r="D24" s="53">
        <f t="shared" si="1"/>
        <v>85</v>
      </c>
      <c r="E24" s="51">
        <f>$B$1*Intro!$O$13*Intro!$O$14*SIN(RADIANS(D24))</f>
        <v>1.1121298446662669</v>
      </c>
      <c r="F24" s="48">
        <v>16</v>
      </c>
      <c r="G24" s="49">
        <v>7</v>
      </c>
      <c r="H24" s="53">
        <f t="shared" si="2"/>
        <v>2</v>
      </c>
      <c r="I24" s="53">
        <f t="shared" si="3"/>
        <v>97</v>
      </c>
      <c r="J24" s="51">
        <f>$B$1*Intro!$O$13*Intro!$O$14*SIN(RADIANS(I24))</f>
        <v>1.108056687677036</v>
      </c>
    </row>
    <row r="25" spans="1:10" ht="12.75">
      <c r="A25" s="56">
        <v>10</v>
      </c>
      <c r="B25" s="41">
        <v>3</v>
      </c>
      <c r="C25" s="53">
        <f t="shared" si="0"/>
        <v>7</v>
      </c>
      <c r="D25" s="53">
        <f t="shared" si="1"/>
        <v>93</v>
      </c>
      <c r="E25" s="51">
        <f>$B$1*Intro!$O$13*Intro!$O$14*SIN(RADIANS(D25))</f>
        <v>1.1148480427502416</v>
      </c>
      <c r="F25" s="48">
        <v>17</v>
      </c>
      <c r="G25" s="49">
        <v>11</v>
      </c>
      <c r="H25" s="53">
        <f t="shared" si="2"/>
        <v>1</v>
      </c>
      <c r="I25" s="53">
        <f t="shared" si="3"/>
        <v>101</v>
      </c>
      <c r="J25" s="51">
        <f>$B$1*Intro!$O$13*Intro!$O$14*SIN(RADIANS(I25))</f>
        <v>1.0958669918029362</v>
      </c>
    </row>
    <row r="26" spans="1:10" ht="12.75">
      <c r="A26" s="56">
        <v>15</v>
      </c>
      <c r="B26" s="41">
        <v>7</v>
      </c>
      <c r="C26" s="53">
        <f t="shared" si="0"/>
        <v>8</v>
      </c>
      <c r="D26" s="53">
        <f t="shared" si="1"/>
        <v>97</v>
      </c>
      <c r="E26" s="51">
        <f>$B$1*Intro!$O$13*Intro!$O$14*SIN(RADIANS(D26))</f>
        <v>1.108056687677036</v>
      </c>
      <c r="F26" s="48">
        <v>25</v>
      </c>
      <c r="G26" s="49">
        <v>15</v>
      </c>
      <c r="H26" s="53">
        <f t="shared" si="2"/>
        <v>0</v>
      </c>
      <c r="I26" s="53">
        <f t="shared" si="3"/>
        <v>105</v>
      </c>
      <c r="J26" s="51">
        <f>$B$1*Intro!$O$13*Intro!$O$14*SIN(RADIANS(I26))</f>
        <v>1.0783383421009376</v>
      </c>
    </row>
    <row r="27" spans="1:10" ht="12.75">
      <c r="A27" s="56">
        <v>20</v>
      </c>
      <c r="B27" s="41">
        <v>11</v>
      </c>
      <c r="C27" s="53">
        <f t="shared" si="0"/>
        <v>9</v>
      </c>
      <c r="D27" s="53">
        <f t="shared" si="1"/>
        <v>101</v>
      </c>
      <c r="E27" s="51">
        <f>$B$1*Intro!$O$13*Intro!$O$14*SIN(RADIANS(D27))</f>
        <v>1.0958669918029362</v>
      </c>
      <c r="F27" s="48">
        <v>30</v>
      </c>
      <c r="G27" s="49">
        <v>23</v>
      </c>
      <c r="H27" s="53">
        <f t="shared" si="2"/>
        <v>3</v>
      </c>
      <c r="I27" s="53">
        <f t="shared" si="3"/>
        <v>113</v>
      </c>
      <c r="J27" s="51">
        <f>$B$1*Intro!$O$13*Intro!$O$14*SIN(RADIANS(I27))</f>
        <v>1.0276313672875284</v>
      </c>
    </row>
    <row r="28" spans="1:10" ht="12.75">
      <c r="A28" s="56">
        <v>25</v>
      </c>
      <c r="B28" s="41">
        <v>14</v>
      </c>
      <c r="C28" s="53">
        <f t="shared" si="0"/>
        <v>11</v>
      </c>
      <c r="D28" s="53">
        <f t="shared" si="1"/>
        <v>104</v>
      </c>
      <c r="E28" s="51">
        <f>$B$1*Intro!$O$13*Intro!$O$14*SIN(RADIANS(D28))</f>
        <v>1.0832168023085444</v>
      </c>
      <c r="F28" s="48">
        <v>31</v>
      </c>
      <c r="G28" s="49">
        <v>26</v>
      </c>
      <c r="H28" s="53">
        <f t="shared" si="2"/>
        <v>1</v>
      </c>
      <c r="I28" s="53">
        <f t="shared" si="3"/>
        <v>116</v>
      </c>
      <c r="J28" s="51">
        <f>$B$1*Intro!$O$13*Intro!$O$14*SIN(RADIANS(I28))</f>
        <v>1.0033938998193714</v>
      </c>
    </row>
    <row r="29" spans="1:10" ht="12.75">
      <c r="A29" s="56">
        <v>30</v>
      </c>
      <c r="B29" s="41">
        <v>23</v>
      </c>
      <c r="C29" s="53">
        <f t="shared" si="0"/>
        <v>7</v>
      </c>
      <c r="D29" s="53">
        <f t="shared" si="1"/>
        <v>113</v>
      </c>
      <c r="E29" s="51">
        <f>$B$1*Intro!$O$13*Intro!$O$14*SIN(RADIANS(D29))</f>
        <v>1.0276313672875284</v>
      </c>
      <c r="F29" s="48">
        <v>38</v>
      </c>
      <c r="G29" s="49">
        <v>30</v>
      </c>
      <c r="H29" s="53">
        <f t="shared" si="2"/>
        <v>0</v>
      </c>
      <c r="I29" s="53">
        <f t="shared" si="3"/>
        <v>120</v>
      </c>
      <c r="J29" s="51">
        <f>$B$1*Intro!$O$13*Intro!$O$14*SIN(RADIANS(I29))</f>
        <v>0.9668117082260642</v>
      </c>
    </row>
    <row r="30" spans="1:10" ht="12.75">
      <c r="A30" s="56">
        <v>35</v>
      </c>
      <c r="B30" s="41">
        <v>27</v>
      </c>
      <c r="C30" s="53">
        <f t="shared" si="0"/>
        <v>8</v>
      </c>
      <c r="D30" s="53">
        <f t="shared" si="1"/>
        <v>117</v>
      </c>
      <c r="E30" s="51">
        <f>$B$1*Intro!$O$13*Intro!$O$14*SIN(RADIANS(D30))</f>
        <v>0.9947000814603618</v>
      </c>
      <c r="F30" s="48">
        <v>43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0.914483320899256</v>
      </c>
    </row>
    <row r="31" spans="1:10" ht="12.75">
      <c r="A31" s="56">
        <v>40</v>
      </c>
      <c r="B31" s="41">
        <v>33</v>
      </c>
      <c r="C31" s="53">
        <f t="shared" si="0"/>
        <v>7</v>
      </c>
      <c r="D31" s="53">
        <f t="shared" si="1"/>
        <v>123</v>
      </c>
      <c r="E31" s="51">
        <f>$B$1*Intro!$O$13*Intro!$O$14*SIN(RADIANS(D31))</f>
        <v>0.9362733713017766</v>
      </c>
      <c r="F31" s="48">
        <v>44</v>
      </c>
      <c r="G31" s="49">
        <v>41</v>
      </c>
      <c r="H31" s="53">
        <f t="shared" si="2"/>
        <v>1</v>
      </c>
      <c r="I31" s="53">
        <f t="shared" si="3"/>
        <v>131</v>
      </c>
      <c r="J31" s="51">
        <f>$B$1*Intro!$O$13*Intro!$O$14*SIN(RADIANS(I31))</f>
        <v>0.8425411717499379</v>
      </c>
    </row>
    <row r="32" spans="1:10" ht="12.75">
      <c r="A32" s="56">
        <v>45</v>
      </c>
      <c r="B32" s="41">
        <v>38</v>
      </c>
      <c r="C32" s="53">
        <f t="shared" si="0"/>
        <v>7</v>
      </c>
      <c r="D32" s="53">
        <f t="shared" si="1"/>
        <v>128</v>
      </c>
      <c r="E32" s="51">
        <f>$B$1*Intro!$O$13*Intro!$O$14*SIN(RADIANS(D32))</f>
        <v>0.8797178690899652</v>
      </c>
      <c r="F32" s="48">
        <v>51</v>
      </c>
      <c r="G32" s="49">
        <v>45</v>
      </c>
      <c r="H32" s="53">
        <f t="shared" si="2"/>
        <v>0</v>
      </c>
      <c r="I32" s="53">
        <f t="shared" si="3"/>
        <v>135</v>
      </c>
      <c r="J32" s="51">
        <f>$B$1*Intro!$O$13*Intro!$O$14*SIN(RADIANS(I32))</f>
        <v>0.7893984541674757</v>
      </c>
    </row>
    <row r="33" spans="1:10" ht="12.75">
      <c r="A33" s="56">
        <v>50</v>
      </c>
      <c r="B33" s="41">
        <v>45</v>
      </c>
      <c r="C33" s="53">
        <f t="shared" si="0"/>
        <v>5</v>
      </c>
      <c r="D33" s="53">
        <f t="shared" si="1"/>
        <v>135</v>
      </c>
      <c r="E33" s="51">
        <f>$B$1*Intro!$O$13*Intro!$O$14*SIN(RADIANS(D33))</f>
        <v>0.7893984541674757</v>
      </c>
      <c r="F33" s="48">
        <v>56</v>
      </c>
      <c r="G33" s="49">
        <v>51</v>
      </c>
      <c r="H33" s="53">
        <f t="shared" si="2"/>
        <v>1</v>
      </c>
      <c r="I33" s="53">
        <f t="shared" si="3"/>
        <v>141</v>
      </c>
      <c r="J33" s="51">
        <f>$B$1*Intro!$O$13*Intro!$O$14*SIN(RADIANS(I33))</f>
        <v>0.7025594395194354</v>
      </c>
    </row>
    <row r="34" spans="1:10" ht="12.75">
      <c r="A34" s="56">
        <v>55</v>
      </c>
      <c r="B34" s="41">
        <v>50</v>
      </c>
      <c r="C34" s="53">
        <f t="shared" si="0"/>
        <v>5</v>
      </c>
      <c r="D34" s="53">
        <f t="shared" si="1"/>
        <v>140</v>
      </c>
      <c r="E34" s="51">
        <f>$B$1*Intro!$O$13*Intro!$O$14*SIN(RADIANS(D34))</f>
        <v>0.7175939461266396</v>
      </c>
      <c r="F34" s="48">
        <v>58</v>
      </c>
      <c r="G34" s="49">
        <v>54</v>
      </c>
      <c r="H34" s="53">
        <f t="shared" si="2"/>
        <v>1</v>
      </c>
      <c r="I34" s="53">
        <f t="shared" si="3"/>
        <v>144</v>
      </c>
      <c r="J34" s="51">
        <f>$B$1*Intro!$O$13*Intro!$O$14*SIN(RADIANS(I34))</f>
        <v>0.6561905243837668</v>
      </c>
    </row>
    <row r="35" spans="1:10" ht="12.75">
      <c r="A35" s="56">
        <v>60</v>
      </c>
      <c r="B35" s="41">
        <v>55</v>
      </c>
      <c r="C35" s="53">
        <f t="shared" si="0"/>
        <v>5</v>
      </c>
      <c r="D35" s="53">
        <f t="shared" si="1"/>
        <v>145</v>
      </c>
      <c r="E35" s="51">
        <f>$B$1*Intro!$O$13*Intro!$O$14*SIN(RADIANS(D35))</f>
        <v>0.6403281148607081</v>
      </c>
      <c r="F35" s="48">
        <v>65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0.5581889999999999</v>
      </c>
    </row>
    <row r="36" spans="1:10" ht="12.75">
      <c r="A36" s="56">
        <v>65</v>
      </c>
      <c r="B36" s="41">
        <v>61</v>
      </c>
      <c r="C36" s="53">
        <f t="shared" si="0"/>
        <v>4</v>
      </c>
      <c r="D36" s="53">
        <f t="shared" si="1"/>
        <v>151</v>
      </c>
      <c r="E36" s="51">
        <f>$B$1*Intro!$O$13*Intro!$O$14*SIN(RADIANS(D36))</f>
        <v>0.5412307942313654</v>
      </c>
      <c r="F36" s="48">
        <v>68</v>
      </c>
      <c r="G36" s="49">
        <v>66</v>
      </c>
      <c r="H36" s="53">
        <f t="shared" si="2"/>
        <v>1</v>
      </c>
      <c r="I36" s="53">
        <f t="shared" si="3"/>
        <v>156</v>
      </c>
      <c r="J36" s="51">
        <f>$B$1*Intro!$O$13*Intro!$O$14*SIN(RADIANS(I36))</f>
        <v>0.45407184012367596</v>
      </c>
    </row>
    <row r="37" spans="1:10" ht="12.75">
      <c r="A37" s="56">
        <v>70</v>
      </c>
      <c r="B37" s="41">
        <v>68</v>
      </c>
      <c r="C37" s="53">
        <f t="shared" si="0"/>
        <v>2</v>
      </c>
      <c r="D37" s="53">
        <f t="shared" si="1"/>
        <v>158</v>
      </c>
      <c r="E37" s="51">
        <f>$B$1*Intro!$O$13*Intro!$O$14*SIN(RADIANS(D37))</f>
        <v>0.41820255954446933</v>
      </c>
      <c r="F37" s="48">
        <v>72</v>
      </c>
      <c r="G37" s="49">
        <v>68</v>
      </c>
      <c r="H37" s="53">
        <f t="shared" si="2"/>
        <v>2</v>
      </c>
      <c r="I37" s="53">
        <f t="shared" si="3"/>
        <v>158</v>
      </c>
      <c r="J37" s="51">
        <f>$B$1*Intro!$O$13*Intro!$O$14*SIN(RADIANS(I37))</f>
        <v>0.41820255954446933</v>
      </c>
    </row>
    <row r="38" spans="1:10" ht="12.75">
      <c r="A38" s="56">
        <v>75</v>
      </c>
      <c r="B38" s="41">
        <v>74</v>
      </c>
      <c r="C38" s="53">
        <f t="shared" si="0"/>
        <v>1</v>
      </c>
      <c r="D38" s="53">
        <f t="shared" si="1"/>
        <v>164</v>
      </c>
      <c r="E38" s="51">
        <f>$B$1*Intro!$O$13*Intro!$O$14*SIN(RADIANS(D38))</f>
        <v>0.30771548001227</v>
      </c>
      <c r="F38" s="48">
        <v>77</v>
      </c>
      <c r="G38" s="49">
        <v>75</v>
      </c>
      <c r="H38" s="53">
        <f t="shared" si="2"/>
        <v>0</v>
      </c>
      <c r="I38" s="53">
        <f t="shared" si="3"/>
        <v>165</v>
      </c>
      <c r="J38" s="51">
        <f>$B$1*Intro!$O$13*Intro!$O$14*SIN(RADIANS(I38))</f>
        <v>0.28893988793346226</v>
      </c>
    </row>
    <row r="39" spans="1:10" ht="12.75">
      <c r="A39" s="56">
        <v>80</v>
      </c>
      <c r="B39" s="41">
        <v>80</v>
      </c>
      <c r="C39" s="53">
        <f t="shared" si="0"/>
        <v>0</v>
      </c>
      <c r="D39" s="53">
        <f t="shared" si="1"/>
        <v>170</v>
      </c>
      <c r="E39" s="51">
        <f>$B$1*Intro!$O$13*Intro!$O$14*SIN(RADIANS(D39))</f>
        <v>0.1938570052874523</v>
      </c>
      <c r="F39" s="48">
        <v>81</v>
      </c>
      <c r="G39" s="49">
        <v>78</v>
      </c>
      <c r="H39" s="53">
        <f t="shared" si="2"/>
        <v>2</v>
      </c>
      <c r="I39" s="53">
        <f t="shared" si="3"/>
        <v>168</v>
      </c>
      <c r="J39" s="51">
        <f>$B$1*Intro!$O$13*Intro!$O$14*SIN(RADIANS(I39))</f>
        <v>0.23210803757174853</v>
      </c>
    </row>
    <row r="40" spans="1:10" ht="12.75">
      <c r="A40" s="56">
        <v>85</v>
      </c>
      <c r="B40" s="41">
        <v>84</v>
      </c>
      <c r="C40" s="53">
        <f t="shared" si="0"/>
        <v>1</v>
      </c>
      <c r="D40" s="53">
        <f t="shared" si="1"/>
        <v>174</v>
      </c>
      <c r="E40" s="51">
        <f>$B$1*Intro!$O$13*Intro!$O$14*SIN(RADIANS(D40))</f>
        <v>0.11669327676581676</v>
      </c>
      <c r="F40" s="48">
        <v>86</v>
      </c>
      <c r="G40" s="49">
        <v>86</v>
      </c>
      <c r="H40" s="53">
        <f t="shared" si="2"/>
        <v>1</v>
      </c>
      <c r="I40" s="53">
        <f t="shared" si="3"/>
        <v>176</v>
      </c>
      <c r="J40" s="51">
        <f>$B$1*Intro!$O$13*Intro!$O$14*SIN(RADIANS(I40))</f>
        <v>0.07787459264551937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1.3677287817939756E-16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1.3677287817939756E-16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11</v>
      </c>
      <c r="D43" s="6"/>
      <c r="H43" s="55">
        <f>MAX(H5:H41)</f>
        <v>3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1.3677287817939756E-16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1.3677287817939756E-16</v>
      </c>
    </row>
    <row r="84" spans="1:10" ht="12.75">
      <c r="A84" s="56">
        <v>85</v>
      </c>
      <c r="B84" s="41">
        <v>85</v>
      </c>
      <c r="C84" s="53">
        <f aca="true" t="shared" si="4" ref="C84:C118">ABS(A84-B84)</f>
        <v>0</v>
      </c>
      <c r="D84" s="53">
        <f aca="true" t="shared" si="5" ref="D84:D118">B84+90</f>
        <v>175</v>
      </c>
      <c r="E84" s="51">
        <f>$B$1*Intro!$O$13*Intro!$O$14*SIN(RADIANS(D84))</f>
        <v>0.09729875377714517</v>
      </c>
      <c r="F84" s="48">
        <v>86</v>
      </c>
      <c r="G84" s="49">
        <v>86</v>
      </c>
      <c r="H84" s="53">
        <f aca="true" t="shared" si="6" ref="H84:H118">ABS(A84-G84)</f>
        <v>1</v>
      </c>
      <c r="I84" s="53">
        <f aca="true" t="shared" si="7" ref="I84:I118">G84+90</f>
        <v>176</v>
      </c>
      <c r="J84" s="51">
        <f>$B$1*Intro!$O$13*Intro!$O$14*SIN(RADIANS(I84))</f>
        <v>0.07787459264551937</v>
      </c>
    </row>
    <row r="85" spans="1:10" ht="12.75">
      <c r="A85" s="56">
        <v>80</v>
      </c>
      <c r="B85" s="41">
        <v>81</v>
      </c>
      <c r="C85" s="53">
        <f t="shared" si="4"/>
        <v>1</v>
      </c>
      <c r="D85" s="53">
        <f t="shared" si="5"/>
        <v>171</v>
      </c>
      <c r="E85" s="51">
        <f>$B$1*Intro!$O$13*Intro!$O$14*SIN(RADIANS(D85))</f>
        <v>0.174639995212683</v>
      </c>
      <c r="F85" s="48">
        <v>81</v>
      </c>
      <c r="G85" s="49">
        <v>80</v>
      </c>
      <c r="H85" s="53">
        <f t="shared" si="6"/>
        <v>0</v>
      </c>
      <c r="I85" s="53">
        <f t="shared" si="7"/>
        <v>170</v>
      </c>
      <c r="J85" s="51">
        <f>$B$1*Intro!$O$13*Intro!$O$14*SIN(RADIANS(I85))</f>
        <v>0.1938570052874523</v>
      </c>
    </row>
    <row r="86" spans="1:10" ht="12.75">
      <c r="A86" s="56">
        <v>75</v>
      </c>
      <c r="B86" s="41">
        <v>75</v>
      </c>
      <c r="C86" s="53">
        <f t="shared" si="4"/>
        <v>0</v>
      </c>
      <c r="D86" s="53">
        <f t="shared" si="5"/>
        <v>165</v>
      </c>
      <c r="E86" s="51">
        <f>$B$1*Intro!$O$13*Intro!$O$14*SIN(RADIANS(D86))</f>
        <v>0.28893988793346226</v>
      </c>
      <c r="F86" s="48">
        <v>76</v>
      </c>
      <c r="G86" s="49">
        <v>75</v>
      </c>
      <c r="H86" s="53">
        <f t="shared" si="6"/>
        <v>0</v>
      </c>
      <c r="I86" s="53">
        <f t="shared" si="7"/>
        <v>165</v>
      </c>
      <c r="J86" s="51">
        <f>$B$1*Intro!$O$13*Intro!$O$14*SIN(RADIANS(I86))</f>
        <v>0.28893988793346226</v>
      </c>
    </row>
    <row r="87" spans="1:10" ht="12.75">
      <c r="A87" s="56">
        <v>70</v>
      </c>
      <c r="B87" s="41">
        <v>70</v>
      </c>
      <c r="C87" s="53">
        <f t="shared" si="4"/>
        <v>0</v>
      </c>
      <c r="D87" s="53">
        <f t="shared" si="5"/>
        <v>160</v>
      </c>
      <c r="E87" s="51">
        <f>$B$1*Intro!$O$13*Intro!$O$14*SIN(RADIANS(D87))</f>
        <v>0.3818237635656236</v>
      </c>
      <c r="F87" s="48">
        <v>72</v>
      </c>
      <c r="G87" s="49">
        <v>69</v>
      </c>
      <c r="H87" s="53">
        <f t="shared" si="6"/>
        <v>1</v>
      </c>
      <c r="I87" s="53">
        <f t="shared" si="7"/>
        <v>159</v>
      </c>
      <c r="J87" s="51">
        <f>$B$1*Intro!$O$13*Intro!$O$14*SIN(RADIANS(I87))</f>
        <v>0.4000740947774832</v>
      </c>
    </row>
    <row r="88" spans="1:10" ht="12.75">
      <c r="A88" s="56">
        <v>65</v>
      </c>
      <c r="B88" s="41">
        <v>63</v>
      </c>
      <c r="C88" s="53">
        <f t="shared" si="4"/>
        <v>2</v>
      </c>
      <c r="D88" s="53">
        <f t="shared" si="5"/>
        <v>153</v>
      </c>
      <c r="E88" s="51">
        <f>$B$1*Intro!$O$13*Intro!$O$14*SIN(RADIANS(D88))</f>
        <v>0.5068250061182359</v>
      </c>
      <c r="F88" s="48">
        <v>67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0.4718017298055587</v>
      </c>
    </row>
    <row r="89" spans="1:10" ht="12.75">
      <c r="A89" s="56">
        <v>60</v>
      </c>
      <c r="B89" s="41">
        <v>58</v>
      </c>
      <c r="C89" s="53">
        <f t="shared" si="4"/>
        <v>2</v>
      </c>
      <c r="D89" s="53">
        <f t="shared" si="5"/>
        <v>148</v>
      </c>
      <c r="E89" s="51">
        <f>$B$1*Intro!$O$13*Intro!$O$14*SIN(RADIANS(D89))</f>
        <v>0.5915902083661368</v>
      </c>
      <c r="F89" s="48">
        <v>62</v>
      </c>
      <c r="G89" s="49">
        <v>60</v>
      </c>
      <c r="H89" s="53">
        <f t="shared" si="6"/>
        <v>0</v>
      </c>
      <c r="I89" s="53">
        <f t="shared" si="7"/>
        <v>150</v>
      </c>
      <c r="J89" s="51">
        <f>$B$1*Intro!$O$13*Intro!$O$14*SIN(RADIANS(I89))</f>
        <v>0.5581889999999999</v>
      </c>
    </row>
    <row r="90" spans="1:10" ht="12.75">
      <c r="A90" s="56">
        <v>55</v>
      </c>
      <c r="B90" s="41">
        <v>53</v>
      </c>
      <c r="C90" s="53">
        <f t="shared" si="4"/>
        <v>2</v>
      </c>
      <c r="D90" s="53">
        <f t="shared" si="5"/>
        <v>143</v>
      </c>
      <c r="E90" s="51">
        <f>$B$1*Intro!$O$13*Intro!$O$14*SIN(RADIANS(D90))</f>
        <v>0.6718530519164373</v>
      </c>
      <c r="F90" s="48">
        <v>58</v>
      </c>
      <c r="G90" s="49">
        <v>56</v>
      </c>
      <c r="H90" s="53">
        <f t="shared" si="6"/>
        <v>1</v>
      </c>
      <c r="I90" s="53">
        <f t="shared" si="7"/>
        <v>146</v>
      </c>
      <c r="J90" s="51">
        <f>$B$1*Intro!$O$13*Intro!$O$14*SIN(RADIANS(I90))</f>
        <v>0.6242706551908656</v>
      </c>
    </row>
    <row r="91" spans="1:10" ht="12.75">
      <c r="A91" s="56">
        <v>50</v>
      </c>
      <c r="B91" s="41">
        <v>47</v>
      </c>
      <c r="C91" s="53">
        <f t="shared" si="4"/>
        <v>3</v>
      </c>
      <c r="D91" s="53">
        <f t="shared" si="5"/>
        <v>137</v>
      </c>
      <c r="E91" s="51">
        <f>$B$1*Intro!$O$13*Intro!$O$14*SIN(RADIANS(D91))</f>
        <v>0.7613679652098521</v>
      </c>
      <c r="F91" s="48">
        <v>53</v>
      </c>
      <c r="G91" s="49">
        <v>51</v>
      </c>
      <c r="H91" s="53">
        <f t="shared" si="6"/>
        <v>1</v>
      </c>
      <c r="I91" s="53">
        <f t="shared" si="7"/>
        <v>141</v>
      </c>
      <c r="J91" s="51">
        <f>$B$1*Intro!$O$13*Intro!$O$14*SIN(RADIANS(I91))</f>
        <v>0.7025594395194354</v>
      </c>
    </row>
    <row r="92" spans="1:10" ht="12.75">
      <c r="A92" s="56">
        <v>45</v>
      </c>
      <c r="B92" s="41">
        <v>41</v>
      </c>
      <c r="C92" s="53">
        <f t="shared" si="4"/>
        <v>4</v>
      </c>
      <c r="D92" s="53">
        <f t="shared" si="5"/>
        <v>131</v>
      </c>
      <c r="E92" s="51">
        <f>$B$1*Intro!$O$13*Intro!$O$14*SIN(RADIANS(D92))</f>
        <v>0.8425411717499379</v>
      </c>
      <c r="F92" s="48">
        <v>49</v>
      </c>
      <c r="G92" s="49">
        <v>46</v>
      </c>
      <c r="H92" s="53">
        <f t="shared" si="6"/>
        <v>1</v>
      </c>
      <c r="I92" s="53">
        <f t="shared" si="7"/>
        <v>136</v>
      </c>
      <c r="J92" s="51">
        <f>$B$1*Intro!$O$13*Intro!$O$14*SIN(RADIANS(I92))</f>
        <v>0.7755013222962743</v>
      </c>
    </row>
    <row r="93" spans="1:10" ht="12.75">
      <c r="A93" s="56">
        <v>40</v>
      </c>
      <c r="B93" s="41">
        <v>36</v>
      </c>
      <c r="C93" s="53">
        <f t="shared" si="4"/>
        <v>4</v>
      </c>
      <c r="D93" s="53">
        <f t="shared" si="5"/>
        <v>126</v>
      </c>
      <c r="E93" s="51">
        <f>$B$1*Intro!$O$13*Intro!$O$14*SIN(RADIANS(D93))</f>
        <v>0.9031687741463151</v>
      </c>
      <c r="F93" s="48">
        <v>45</v>
      </c>
      <c r="G93" s="49">
        <v>38</v>
      </c>
      <c r="H93" s="53">
        <f t="shared" si="6"/>
        <v>2</v>
      </c>
      <c r="I93" s="53">
        <f t="shared" si="7"/>
        <v>128</v>
      </c>
      <c r="J93" s="51">
        <f>$B$1*Intro!$O$13*Intro!$O$14*SIN(RADIANS(I93))</f>
        <v>0.8797178690899652</v>
      </c>
    </row>
    <row r="94" spans="1:10" ht="12.75">
      <c r="A94" s="56">
        <v>35</v>
      </c>
      <c r="B94" s="41">
        <v>31</v>
      </c>
      <c r="C94" s="53">
        <f t="shared" si="4"/>
        <v>4</v>
      </c>
      <c r="D94" s="53">
        <f t="shared" si="5"/>
        <v>121</v>
      </c>
      <c r="E94" s="51">
        <f>$B$1*Intro!$O$13*Intro!$O$14*SIN(RADIANS(D94))</f>
        <v>0.9569227168232228</v>
      </c>
      <c r="F94" s="48">
        <v>40</v>
      </c>
      <c r="G94" s="49">
        <v>36</v>
      </c>
      <c r="H94" s="53">
        <f t="shared" si="6"/>
        <v>1</v>
      </c>
      <c r="I94" s="53">
        <f t="shared" si="7"/>
        <v>126</v>
      </c>
      <c r="J94" s="51">
        <f>$B$1*Intro!$O$13*Intro!$O$14*SIN(RADIANS(I94))</f>
        <v>0.9031687741463151</v>
      </c>
    </row>
    <row r="95" spans="1:10" ht="12.75">
      <c r="A95" s="56">
        <v>30</v>
      </c>
      <c r="B95" s="41">
        <v>26</v>
      </c>
      <c r="C95" s="53">
        <f t="shared" si="4"/>
        <v>4</v>
      </c>
      <c r="D95" s="53">
        <f t="shared" si="5"/>
        <v>116</v>
      </c>
      <c r="E95" s="51">
        <f>$B$1*Intro!$O$13*Intro!$O$14*SIN(RADIANS(D95))</f>
        <v>1.0033938998193714</v>
      </c>
      <c r="F95" s="48">
        <v>34</v>
      </c>
      <c r="G95" s="49">
        <v>28</v>
      </c>
      <c r="H95" s="53">
        <f t="shared" si="6"/>
        <v>2</v>
      </c>
      <c r="I95" s="53">
        <f t="shared" si="7"/>
        <v>118</v>
      </c>
      <c r="J95" s="51">
        <f>$B$1*Intro!$O$13*Intro!$O$14*SIN(RADIANS(I95))</f>
        <v>0.9857032678206632</v>
      </c>
    </row>
    <row r="96" spans="1:10" ht="12.75">
      <c r="A96" s="56">
        <v>25</v>
      </c>
      <c r="B96" s="41">
        <v>19</v>
      </c>
      <c r="C96" s="53">
        <f t="shared" si="4"/>
        <v>6</v>
      </c>
      <c r="D96" s="53">
        <f t="shared" si="5"/>
        <v>109</v>
      </c>
      <c r="E96" s="51">
        <f>$B$1*Intro!$O$13*Intro!$O$14*SIN(RADIANS(D96))</f>
        <v>1.0555561363904142</v>
      </c>
      <c r="F96" s="48">
        <v>31</v>
      </c>
      <c r="G96" s="49">
        <v>26</v>
      </c>
      <c r="H96" s="53">
        <f t="shared" si="6"/>
        <v>1</v>
      </c>
      <c r="I96" s="53">
        <f t="shared" si="7"/>
        <v>116</v>
      </c>
      <c r="J96" s="51">
        <f>$B$1*Intro!$O$13*Intro!$O$14*SIN(RADIANS(I96))</f>
        <v>1.0033938998193714</v>
      </c>
    </row>
    <row r="97" spans="1:10" ht="12.75">
      <c r="A97" s="56">
        <v>20</v>
      </c>
      <c r="B97" s="41">
        <v>14</v>
      </c>
      <c r="C97" s="53">
        <f t="shared" si="4"/>
        <v>6</v>
      </c>
      <c r="D97" s="53">
        <f t="shared" si="5"/>
        <v>104</v>
      </c>
      <c r="E97" s="51">
        <f>$B$1*Intro!$O$13*Intro!$O$14*SIN(RADIANS(D97))</f>
        <v>1.0832168023085444</v>
      </c>
      <c r="F97" s="48">
        <v>24</v>
      </c>
      <c r="G97" s="49">
        <v>19</v>
      </c>
      <c r="H97" s="53">
        <f t="shared" si="6"/>
        <v>1</v>
      </c>
      <c r="I97" s="53">
        <f t="shared" si="7"/>
        <v>109</v>
      </c>
      <c r="J97" s="51">
        <f>$B$1*Intro!$O$13*Intro!$O$14*SIN(RADIANS(I97))</f>
        <v>1.0555561363904142</v>
      </c>
    </row>
    <row r="98" spans="1:10" ht="12.75">
      <c r="A98" s="56">
        <v>15</v>
      </c>
      <c r="B98" s="41">
        <v>10</v>
      </c>
      <c r="C98" s="53">
        <f t="shared" si="4"/>
        <v>5</v>
      </c>
      <c r="D98" s="53">
        <f t="shared" si="5"/>
        <v>100</v>
      </c>
      <c r="E98" s="51">
        <f>$B$1*Intro!$O$13*Intro!$O$14*SIN(RADIANS(D98))</f>
        <v>1.0994177096922628</v>
      </c>
      <c r="F98" s="48">
        <v>21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1.0832168023085444</v>
      </c>
    </row>
    <row r="99" spans="1:10" ht="12.75">
      <c r="A99" s="56">
        <v>10</v>
      </c>
      <c r="B99" s="41">
        <v>6</v>
      </c>
      <c r="C99" s="53">
        <f t="shared" si="4"/>
        <v>4</v>
      </c>
      <c r="D99" s="53">
        <f t="shared" si="5"/>
        <v>96</v>
      </c>
      <c r="E99" s="51">
        <f>$B$1*Intro!$O$13*Intro!$O$14*SIN(RADIANS(D99))</f>
        <v>1.1102623645074423</v>
      </c>
      <c r="F99" s="48">
        <v>16</v>
      </c>
      <c r="G99" s="49">
        <v>10</v>
      </c>
      <c r="H99" s="53">
        <f t="shared" si="6"/>
        <v>0</v>
      </c>
      <c r="I99" s="53">
        <f t="shared" si="7"/>
        <v>100</v>
      </c>
      <c r="J99" s="51">
        <f>$B$1*Intro!$O$13*Intro!$O$14*SIN(RADIANS(I99))</f>
        <v>1.0994177096922628</v>
      </c>
    </row>
    <row r="100" spans="1:10" ht="12.75">
      <c r="A100" s="56">
        <v>5</v>
      </c>
      <c r="B100" s="41">
        <v>-1</v>
      </c>
      <c r="C100" s="53">
        <f t="shared" si="4"/>
        <v>6</v>
      </c>
      <c r="D100" s="53">
        <f t="shared" si="5"/>
        <v>89</v>
      </c>
      <c r="E100" s="51">
        <f>$B$1*Intro!$O$13*Intro!$O$14*SIN(RADIANS(D100))</f>
        <v>1.1162079702233019</v>
      </c>
      <c r="F100" s="48">
        <v>12</v>
      </c>
      <c r="G100" s="49">
        <v>6</v>
      </c>
      <c r="H100" s="53">
        <f t="shared" si="6"/>
        <v>1</v>
      </c>
      <c r="I100" s="53">
        <f t="shared" si="7"/>
        <v>96</v>
      </c>
      <c r="J100" s="51">
        <f>$B$1*Intro!$O$13*Intro!$O$14*SIN(RADIANS(I100))</f>
        <v>1.1102623645074423</v>
      </c>
    </row>
    <row r="101" spans="1:10" ht="12.75">
      <c r="A101" s="56">
        <v>0</v>
      </c>
      <c r="B101" s="41">
        <v>-5</v>
      </c>
      <c r="C101" s="53">
        <f t="shared" si="4"/>
        <v>5</v>
      </c>
      <c r="D101" s="53">
        <f t="shared" si="5"/>
        <v>85</v>
      </c>
      <c r="E101" s="51">
        <f>$B$1*Intro!$O$13*Intro!$O$14*SIN(RADIANS(D101))</f>
        <v>1.1121298446662669</v>
      </c>
      <c r="F101" s="48">
        <v>4</v>
      </c>
      <c r="G101" s="49">
        <v>-1</v>
      </c>
      <c r="H101" s="53">
        <f t="shared" si="6"/>
        <v>1</v>
      </c>
      <c r="I101" s="53">
        <f t="shared" si="7"/>
        <v>89</v>
      </c>
      <c r="J101" s="51">
        <f>$B$1*Intro!$O$13*Intro!$O$14*SIN(RADIANS(I101))</f>
        <v>1.1162079702233019</v>
      </c>
    </row>
    <row r="102" spans="1:10" ht="12.75">
      <c r="A102" s="56">
        <v>-5</v>
      </c>
      <c r="B102" s="41">
        <v>-9</v>
      </c>
      <c r="C102" s="53">
        <f t="shared" si="4"/>
        <v>4</v>
      </c>
      <c r="D102" s="53">
        <f t="shared" si="5"/>
        <v>81</v>
      </c>
      <c r="E102" s="51">
        <f>$B$1*Intro!$O$13*Intro!$O$14*SIN(RADIANS(D102))</f>
        <v>1.102633534296919</v>
      </c>
      <c r="F102" s="48">
        <v>1</v>
      </c>
      <c r="G102" s="49">
        <v>-5</v>
      </c>
      <c r="H102" s="53">
        <f t="shared" si="6"/>
        <v>0</v>
      </c>
      <c r="I102" s="53">
        <f t="shared" si="7"/>
        <v>85</v>
      </c>
      <c r="J102" s="51">
        <f>$B$1*Intro!$O$13*Intro!$O$14*SIN(RADIANS(I102))</f>
        <v>1.1121298446662669</v>
      </c>
    </row>
    <row r="103" spans="1:10" ht="12.75">
      <c r="A103" s="56">
        <v>-10</v>
      </c>
      <c r="B103" s="41">
        <v>-14</v>
      </c>
      <c r="C103" s="53">
        <f t="shared" si="4"/>
        <v>4</v>
      </c>
      <c r="D103" s="53">
        <f t="shared" si="5"/>
        <v>76</v>
      </c>
      <c r="E103" s="51">
        <f>$B$1*Intro!$O$13*Intro!$O$14*SIN(RADIANS(D103))</f>
        <v>1.0832168023085444</v>
      </c>
      <c r="F103" s="48">
        <v>-5</v>
      </c>
      <c r="G103" s="49">
        <v>-9</v>
      </c>
      <c r="H103" s="53">
        <f t="shared" si="6"/>
        <v>1</v>
      </c>
      <c r="I103" s="53">
        <f t="shared" si="7"/>
        <v>81</v>
      </c>
      <c r="J103" s="51">
        <f>$B$1*Intro!$O$13*Intro!$O$14*SIN(RADIANS(I103))</f>
        <v>1.102633534296919</v>
      </c>
    </row>
    <row r="104" spans="1:10" ht="12.75">
      <c r="A104" s="56">
        <v>-15</v>
      </c>
      <c r="B104" s="41">
        <v>-20</v>
      </c>
      <c r="C104" s="53">
        <f t="shared" si="4"/>
        <v>5</v>
      </c>
      <c r="D104" s="53">
        <f t="shared" si="5"/>
        <v>70</v>
      </c>
      <c r="E104" s="51">
        <f>$B$1*Intro!$O$13*Intro!$O$14*SIN(RADIANS(D104))</f>
        <v>1.0490521686077308</v>
      </c>
      <c r="F104" s="48">
        <v>-10</v>
      </c>
      <c r="G104" s="49">
        <v>-14</v>
      </c>
      <c r="H104" s="53">
        <f t="shared" si="6"/>
        <v>1</v>
      </c>
      <c r="I104" s="53">
        <f t="shared" si="7"/>
        <v>76</v>
      </c>
      <c r="J104" s="51">
        <f>$B$1*Intro!$O$13*Intro!$O$14*SIN(RADIANS(I104))</f>
        <v>1.0832168023085444</v>
      </c>
    </row>
    <row r="105" spans="1:10" ht="12.75">
      <c r="A105" s="56">
        <v>-20</v>
      </c>
      <c r="B105" s="41">
        <v>-24</v>
      </c>
      <c r="C105" s="53">
        <f t="shared" si="4"/>
        <v>4</v>
      </c>
      <c r="D105" s="53">
        <f t="shared" si="5"/>
        <v>66</v>
      </c>
      <c r="E105" s="51">
        <f>$B$1*Intro!$O$13*Intro!$O$14*SIN(RADIANS(D105))</f>
        <v>1.0198620509121314</v>
      </c>
      <c r="F105" s="48">
        <v>-16</v>
      </c>
      <c r="G105" s="49">
        <v>-19</v>
      </c>
      <c r="H105" s="53">
        <f t="shared" si="6"/>
        <v>1</v>
      </c>
      <c r="I105" s="53">
        <f t="shared" si="7"/>
        <v>71</v>
      </c>
      <c r="J105" s="51">
        <f>$B$1*Intro!$O$13*Intro!$O$14*SIN(RADIANS(I105))</f>
        <v>1.055556136390414</v>
      </c>
    </row>
    <row r="106" spans="1:10" ht="12.75">
      <c r="A106" s="56">
        <v>-25</v>
      </c>
      <c r="B106" s="41">
        <v>-28</v>
      </c>
      <c r="C106" s="53">
        <f t="shared" si="4"/>
        <v>3</v>
      </c>
      <c r="D106" s="53">
        <f t="shared" si="5"/>
        <v>62</v>
      </c>
      <c r="E106" s="51">
        <f>$B$1*Intro!$O$13*Intro!$O$14*SIN(RADIANS(D106))</f>
        <v>0.9857032678206632</v>
      </c>
      <c r="F106" s="48">
        <v>-20</v>
      </c>
      <c r="G106" s="49">
        <v>-24</v>
      </c>
      <c r="H106" s="53">
        <f t="shared" si="6"/>
        <v>1</v>
      </c>
      <c r="I106" s="53">
        <f t="shared" si="7"/>
        <v>66</v>
      </c>
      <c r="J106" s="51">
        <f>$B$1*Intro!$O$13*Intro!$O$14*SIN(RADIANS(I106))</f>
        <v>1.0198620509121314</v>
      </c>
    </row>
    <row r="107" spans="1:10" ht="12.75">
      <c r="A107" s="56">
        <v>-30</v>
      </c>
      <c r="B107" s="41">
        <v>-31</v>
      </c>
      <c r="C107" s="53">
        <f t="shared" si="4"/>
        <v>1</v>
      </c>
      <c r="D107" s="53">
        <f t="shared" si="5"/>
        <v>59</v>
      </c>
      <c r="E107" s="51">
        <f>$B$1*Intro!$O$13*Intro!$O$14*SIN(RADIANS(D107))</f>
        <v>0.9569227168232228</v>
      </c>
      <c r="F107" s="48">
        <v>-26</v>
      </c>
      <c r="G107" s="49">
        <v>-31</v>
      </c>
      <c r="H107" s="53">
        <f t="shared" si="6"/>
        <v>1</v>
      </c>
      <c r="I107" s="53">
        <f t="shared" si="7"/>
        <v>59</v>
      </c>
      <c r="J107" s="51">
        <f>$B$1*Intro!$O$13*Intro!$O$14*SIN(RADIANS(I107))</f>
        <v>0.9569227168232228</v>
      </c>
    </row>
    <row r="108" spans="1:10" ht="12.75">
      <c r="A108" s="56">
        <v>-35</v>
      </c>
      <c r="B108" s="41">
        <v>-38</v>
      </c>
      <c r="C108" s="53">
        <f t="shared" si="4"/>
        <v>3</v>
      </c>
      <c r="D108" s="53">
        <f t="shared" si="5"/>
        <v>52</v>
      </c>
      <c r="E108" s="51">
        <f>$B$1*Intro!$O$13*Intro!$O$14*SIN(RADIANS(D108))</f>
        <v>0.8797178690899652</v>
      </c>
      <c r="F108" s="48">
        <v>-31</v>
      </c>
      <c r="G108" s="49">
        <v>-34</v>
      </c>
      <c r="H108" s="53">
        <f t="shared" si="6"/>
        <v>1</v>
      </c>
      <c r="I108" s="53">
        <f t="shared" si="7"/>
        <v>56</v>
      </c>
      <c r="J108" s="51">
        <f>$B$1*Intro!$O$13*Intro!$O$14*SIN(RADIANS(I108))</f>
        <v>0.9255193071738524</v>
      </c>
    </row>
    <row r="109" spans="1:10" ht="12.75">
      <c r="A109" s="56">
        <v>-40</v>
      </c>
      <c r="B109" s="41">
        <v>-42</v>
      </c>
      <c r="C109" s="53">
        <f t="shared" si="4"/>
        <v>2</v>
      </c>
      <c r="D109" s="53">
        <f t="shared" si="5"/>
        <v>48</v>
      </c>
      <c r="E109" s="51">
        <f>$B$1*Intro!$O$13*Intro!$O$14*SIN(RADIANS(D109))</f>
        <v>0.8296305339768025</v>
      </c>
      <c r="F109" s="48">
        <v>-37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0.8675886541594103</v>
      </c>
    </row>
    <row r="110" spans="1:10" ht="12.75">
      <c r="A110" s="56">
        <v>-45</v>
      </c>
      <c r="B110" s="41">
        <v>-46</v>
      </c>
      <c r="C110" s="53">
        <f t="shared" si="4"/>
        <v>1</v>
      </c>
      <c r="D110" s="53">
        <f t="shared" si="5"/>
        <v>44</v>
      </c>
      <c r="E110" s="51">
        <f>$B$1*Intro!$O$13*Intro!$O$14*SIN(RADIANS(D110))</f>
        <v>0.7755013222962746</v>
      </c>
      <c r="F110" s="48">
        <v>-42</v>
      </c>
      <c r="G110" s="49">
        <v>-44</v>
      </c>
      <c r="H110" s="53">
        <f t="shared" si="6"/>
        <v>1</v>
      </c>
      <c r="I110" s="53">
        <f t="shared" si="7"/>
        <v>46</v>
      </c>
      <c r="J110" s="51">
        <f>$B$1*Intro!$O$13*Intro!$O$14*SIN(RADIANS(I110))</f>
        <v>0.8030551276224627</v>
      </c>
    </row>
    <row r="111" spans="1:10" ht="12.75">
      <c r="A111" s="56">
        <v>-50</v>
      </c>
      <c r="B111" s="41">
        <v>-50</v>
      </c>
      <c r="C111" s="53">
        <f t="shared" si="4"/>
        <v>0</v>
      </c>
      <c r="D111" s="53">
        <f t="shared" si="5"/>
        <v>40</v>
      </c>
      <c r="E111" s="51">
        <f>$B$1*Intro!$O$13*Intro!$O$14*SIN(RADIANS(D111))</f>
        <v>0.7175939461266394</v>
      </c>
      <c r="F111" s="48">
        <v>-48</v>
      </c>
      <c r="G111" s="49">
        <v>-50</v>
      </c>
      <c r="H111" s="53">
        <f t="shared" si="6"/>
        <v>0</v>
      </c>
      <c r="I111" s="53">
        <f t="shared" si="7"/>
        <v>40</v>
      </c>
      <c r="J111" s="51">
        <f>$B$1*Intro!$O$13*Intro!$O$14*SIN(RADIANS(I111))</f>
        <v>0.7175939461266394</v>
      </c>
    </row>
    <row r="112" spans="1:10" ht="12.75">
      <c r="A112" s="56">
        <v>-55</v>
      </c>
      <c r="B112" s="41">
        <v>-56</v>
      </c>
      <c r="C112" s="53">
        <f t="shared" si="4"/>
        <v>1</v>
      </c>
      <c r="D112" s="53">
        <f t="shared" si="5"/>
        <v>34</v>
      </c>
      <c r="E112" s="51">
        <f>$B$1*Intro!$O$13*Intro!$O$14*SIN(RADIANS(D112))</f>
        <v>0.6242706551908656</v>
      </c>
      <c r="F112" s="48">
        <v>-53</v>
      </c>
      <c r="G112" s="49">
        <v>-54</v>
      </c>
      <c r="H112" s="53">
        <f t="shared" si="6"/>
        <v>1</v>
      </c>
      <c r="I112" s="53">
        <f t="shared" si="7"/>
        <v>36</v>
      </c>
      <c r="J112" s="51">
        <f>$B$1*Intro!$O$13*Intro!$O$14*SIN(RADIANS(I112))</f>
        <v>0.6561905243837667</v>
      </c>
    </row>
    <row r="113" spans="1:10" ht="12.75">
      <c r="A113" s="56">
        <v>-60</v>
      </c>
      <c r="B113" s="41">
        <v>-61</v>
      </c>
      <c r="C113" s="53">
        <f t="shared" si="4"/>
        <v>1</v>
      </c>
      <c r="D113" s="53">
        <f t="shared" si="5"/>
        <v>29</v>
      </c>
      <c r="E113" s="51">
        <f>$B$1*Intro!$O$13*Intro!$O$14*SIN(RADIANS(D113))</f>
        <v>0.5412307942313653</v>
      </c>
      <c r="F113" s="48">
        <v>-59</v>
      </c>
      <c r="G113" s="49">
        <v>-60</v>
      </c>
      <c r="H113" s="53">
        <f t="shared" si="6"/>
        <v>0</v>
      </c>
      <c r="I113" s="53">
        <f t="shared" si="7"/>
        <v>30</v>
      </c>
      <c r="J113" s="51">
        <f>$B$1*Intro!$O$13*Intro!$O$14*SIN(RADIANS(I113))</f>
        <v>0.5581889999999999</v>
      </c>
    </row>
    <row r="114" spans="1:10" ht="12.75">
      <c r="A114" s="56">
        <v>-65</v>
      </c>
      <c r="B114" s="41">
        <v>-64</v>
      </c>
      <c r="C114" s="53">
        <f t="shared" si="4"/>
        <v>1</v>
      </c>
      <c r="D114" s="53">
        <f t="shared" si="5"/>
        <v>26</v>
      </c>
      <c r="E114" s="51">
        <f>$B$1*Intro!$O$13*Intro!$O$14*SIN(RADIANS(D114))</f>
        <v>0.4893879041100967</v>
      </c>
      <c r="F114" s="48">
        <v>-65</v>
      </c>
      <c r="G114" s="49">
        <v>-65</v>
      </c>
      <c r="H114" s="53">
        <f t="shared" si="6"/>
        <v>0</v>
      </c>
      <c r="I114" s="53">
        <f t="shared" si="7"/>
        <v>25</v>
      </c>
      <c r="J114" s="51">
        <f>$B$1*Intro!$O$13*Intro!$O$14*SIN(RADIANS(I114))</f>
        <v>0.4718017298055586</v>
      </c>
    </row>
    <row r="115" spans="1:10" ht="12.75">
      <c r="A115" s="56">
        <v>-70</v>
      </c>
      <c r="B115" s="41">
        <v>-69</v>
      </c>
      <c r="C115" s="53">
        <f t="shared" si="4"/>
        <v>1</v>
      </c>
      <c r="D115" s="53">
        <f t="shared" si="5"/>
        <v>21</v>
      </c>
      <c r="E115" s="51">
        <f>$B$1*Intro!$O$13*Intro!$O$14*SIN(RADIANS(D115))</f>
        <v>0.40007409477748324</v>
      </c>
      <c r="F115" s="48">
        <v>-69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0.40007409477748324</v>
      </c>
    </row>
    <row r="116" spans="1:10" ht="12.75">
      <c r="A116" s="56">
        <v>-75</v>
      </c>
      <c r="B116" s="41">
        <v>-74</v>
      </c>
      <c r="C116" s="53">
        <f t="shared" si="4"/>
        <v>1</v>
      </c>
      <c r="D116" s="53">
        <f t="shared" si="5"/>
        <v>16</v>
      </c>
      <c r="E116" s="51">
        <f>$B$1*Intro!$O$13*Intro!$O$14*SIN(RADIANS(D116))</f>
        <v>0.3077154800122699</v>
      </c>
      <c r="F116" s="48">
        <v>-76</v>
      </c>
      <c r="G116" s="49">
        <v>-74</v>
      </c>
      <c r="H116" s="53">
        <f t="shared" si="6"/>
        <v>1</v>
      </c>
      <c r="I116" s="53">
        <f t="shared" si="7"/>
        <v>16</v>
      </c>
      <c r="J116" s="51">
        <f>$B$1*Intro!$O$13*Intro!$O$14*SIN(RADIANS(I116))</f>
        <v>0.3077154800122699</v>
      </c>
    </row>
    <row r="117" spans="1:10" ht="12.75">
      <c r="A117" s="56">
        <v>-80</v>
      </c>
      <c r="B117" s="41">
        <v>-77</v>
      </c>
      <c r="C117" s="53">
        <f t="shared" si="4"/>
        <v>3</v>
      </c>
      <c r="D117" s="53">
        <f t="shared" si="5"/>
        <v>13</v>
      </c>
      <c r="E117" s="51">
        <f>$B$1*Intro!$O$13*Intro!$O$14*SIN(RADIANS(D117))</f>
        <v>0.25113040814629534</v>
      </c>
      <c r="F117" s="48">
        <v>-81</v>
      </c>
      <c r="G117" s="49">
        <v>-79</v>
      </c>
      <c r="H117" s="53">
        <f t="shared" si="6"/>
        <v>1</v>
      </c>
      <c r="I117" s="53">
        <f t="shared" si="7"/>
        <v>11</v>
      </c>
      <c r="J117" s="51">
        <f>$B$1*Intro!$O$13*Intro!$O$14*SIN(RADIANS(I117))</f>
        <v>0.21301496464047634</v>
      </c>
    </row>
    <row r="118" spans="1:10" ht="12.75">
      <c r="A118" s="56">
        <v>-85</v>
      </c>
      <c r="B118" s="43">
        <v>-82</v>
      </c>
      <c r="C118" s="54">
        <f t="shared" si="4"/>
        <v>3</v>
      </c>
      <c r="D118" s="54">
        <f t="shared" si="5"/>
        <v>8</v>
      </c>
      <c r="E118" s="52">
        <f>$B$1*Intro!$O$13*Intro!$O$14*SIN(RADIANS(D118))</f>
        <v>0.15536978810359595</v>
      </c>
      <c r="F118" s="47">
        <v>-82</v>
      </c>
      <c r="G118" s="50">
        <v>-83</v>
      </c>
      <c r="H118" s="54">
        <f t="shared" si="6"/>
        <v>2</v>
      </c>
      <c r="I118" s="54">
        <f t="shared" si="7"/>
        <v>7</v>
      </c>
      <c r="J118" s="52">
        <f>$B$1*Intro!$O$13*Intro!$O$14*SIN(RADIANS(I118))</f>
        <v>0.13605225385195174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6</v>
      </c>
      <c r="D120" s="6"/>
      <c r="H120" s="55">
        <f>MAX(H83:H118)</f>
        <v>2</v>
      </c>
    </row>
  </sheetData>
  <mergeCells count="4">
    <mergeCell ref="B3:E3"/>
    <mergeCell ref="F3:J3"/>
    <mergeCell ref="B81:E81"/>
    <mergeCell ref="F81:J81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J31" sqref="J31"/>
    </sheetView>
  </sheetViews>
  <sheetFormatPr defaultColWidth="9.140625" defaultRowHeight="12.75"/>
  <cols>
    <col min="1" max="16384" width="9.140625" style="7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64" t="s">
        <v>42</v>
      </c>
      <c r="C2" s="64"/>
      <c r="D2" s="64"/>
      <c r="E2" s="30"/>
      <c r="F2" s="30"/>
      <c r="G2" s="30"/>
      <c r="H2" s="30"/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8" ht="12.75">
      <c r="A4" s="30"/>
      <c r="B4" s="30"/>
      <c r="C4" s="30"/>
      <c r="D4" s="30"/>
      <c r="E4" s="30"/>
      <c r="F4" s="30"/>
      <c r="G4" s="30"/>
      <c r="H4" s="30"/>
    </row>
    <row r="5" spans="1:8" ht="12.75">
      <c r="A5" s="30"/>
      <c r="B5" s="30"/>
      <c r="C5" s="30"/>
      <c r="D5" s="30"/>
      <c r="E5" s="30"/>
      <c r="F5" s="30"/>
      <c r="G5" s="30"/>
      <c r="H5" s="30"/>
    </row>
    <row r="6" spans="1:8" ht="12.75">
      <c r="A6" s="30"/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>
      <c r="A9" s="30"/>
      <c r="B9" s="30"/>
      <c r="C9" s="30"/>
      <c r="D9" s="30"/>
      <c r="E9" s="30"/>
      <c r="F9" s="30"/>
      <c r="G9" s="30"/>
      <c r="H9" s="30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8" ht="12.75">
      <c r="A11" s="30"/>
      <c r="B11" s="30"/>
      <c r="C11" s="30"/>
      <c r="D11" s="30"/>
      <c r="E11" s="30"/>
      <c r="F11" s="30"/>
      <c r="G11" s="30"/>
      <c r="H11" s="30"/>
    </row>
    <row r="12" spans="1:8" ht="12.75">
      <c r="A12" s="30"/>
      <c r="B12" s="30"/>
      <c r="C12" s="30"/>
      <c r="D12" s="30"/>
      <c r="E12" s="30"/>
      <c r="F12" s="30"/>
      <c r="G12" s="30"/>
      <c r="H12" s="30"/>
    </row>
    <row r="13" spans="1:8" ht="12.75">
      <c r="A13" s="30"/>
      <c r="B13" s="30"/>
      <c r="C13" s="30"/>
      <c r="D13" s="30"/>
      <c r="E13" s="30"/>
      <c r="F13" s="30"/>
      <c r="G13" s="30"/>
      <c r="H13" s="30"/>
    </row>
    <row r="14" spans="1:8" ht="12.75">
      <c r="A14" s="30"/>
      <c r="B14" s="30"/>
      <c r="C14" s="30"/>
      <c r="D14" s="30"/>
      <c r="E14" s="30"/>
      <c r="F14" s="30"/>
      <c r="G14" s="30"/>
      <c r="H14" s="30"/>
    </row>
    <row r="15" spans="1:8" ht="12.75">
      <c r="A15" s="30"/>
      <c r="B15" s="30"/>
      <c r="C15" s="30"/>
      <c r="D15" s="30"/>
      <c r="E15" s="30"/>
      <c r="F15" s="30"/>
      <c r="G15" s="30"/>
      <c r="H15" s="30"/>
    </row>
    <row r="16" spans="1:8" ht="12.75">
      <c r="A16" s="30"/>
      <c r="B16" s="30"/>
      <c r="C16" s="30"/>
      <c r="D16" s="30"/>
      <c r="E16" s="30"/>
      <c r="F16" s="30"/>
      <c r="G16" s="30"/>
      <c r="H16" s="30"/>
    </row>
    <row r="17" spans="1:8" ht="12.75">
      <c r="A17" s="30"/>
      <c r="B17" s="30"/>
      <c r="C17" s="30"/>
      <c r="D17" s="30"/>
      <c r="E17" s="30"/>
      <c r="F17" s="30"/>
      <c r="G17" s="30"/>
      <c r="H17" s="30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0"/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30"/>
      <c r="C20" s="30"/>
      <c r="D20" s="30"/>
      <c r="E20" s="30"/>
      <c r="F20" s="30"/>
      <c r="G20" s="30"/>
      <c r="H20" s="30"/>
    </row>
    <row r="21" spans="1:8" ht="12.75">
      <c r="A21" s="30"/>
      <c r="B21" s="30"/>
      <c r="C21" s="30"/>
      <c r="D21" s="30"/>
      <c r="E21" s="30"/>
      <c r="F21" s="30"/>
      <c r="G21" s="30"/>
      <c r="H21" s="30"/>
    </row>
    <row r="22" spans="1:8" ht="12.75">
      <c r="A22" s="30"/>
      <c r="B22" s="30"/>
      <c r="C22" s="30"/>
      <c r="D22" s="30"/>
      <c r="E22" s="30"/>
      <c r="F22" s="30"/>
      <c r="G22" s="30"/>
      <c r="H22" s="30"/>
    </row>
    <row r="23" spans="1:8" ht="12.75">
      <c r="A23" s="30"/>
      <c r="B23" s="30"/>
      <c r="C23" s="30"/>
      <c r="D23" s="30"/>
      <c r="E23" s="30"/>
      <c r="F23" s="30"/>
      <c r="G23" s="30"/>
      <c r="H23" s="30"/>
    </row>
    <row r="24" spans="1:8" ht="12.75">
      <c r="A24" s="30"/>
      <c r="B24" s="30"/>
      <c r="C24" s="30"/>
      <c r="D24" s="30"/>
      <c r="E24" s="30"/>
      <c r="F24" s="30"/>
      <c r="G24" s="30"/>
      <c r="H24" s="30"/>
    </row>
    <row r="25" spans="1:8" ht="12.75">
      <c r="A25" s="30"/>
      <c r="B25" s="30"/>
      <c r="C25" s="30"/>
      <c r="D25" s="30"/>
      <c r="E25" s="30"/>
      <c r="F25" s="30"/>
      <c r="G25" s="30"/>
      <c r="H25" s="30"/>
    </row>
    <row r="26" spans="1:8" ht="12.75">
      <c r="A26" s="30"/>
      <c r="B26" s="30"/>
      <c r="C26" s="30"/>
      <c r="D26" s="30"/>
      <c r="E26" s="30"/>
      <c r="F26" s="30"/>
      <c r="G26" s="30"/>
      <c r="H26" s="30"/>
    </row>
    <row r="27" spans="1:8" ht="12.75">
      <c r="A27" s="30"/>
      <c r="B27" s="30"/>
      <c r="C27" s="30"/>
      <c r="D27" s="30"/>
      <c r="E27" s="30"/>
      <c r="F27" s="30"/>
      <c r="G27" s="30"/>
      <c r="H27" s="30"/>
    </row>
    <row r="28" spans="1:8" ht="12.75">
      <c r="A28" s="30"/>
      <c r="B28" s="30"/>
      <c r="C28" s="30"/>
      <c r="D28" s="30"/>
      <c r="E28" s="30"/>
      <c r="F28" s="30"/>
      <c r="G28" s="30"/>
      <c r="H28" s="30"/>
    </row>
    <row r="29" spans="1:8" ht="12.75">
      <c r="A29" s="30"/>
      <c r="B29" s="30"/>
      <c r="C29" s="30"/>
      <c r="D29" s="30"/>
      <c r="E29" s="30"/>
      <c r="F29" s="30"/>
      <c r="G29" s="30"/>
      <c r="H29" s="30"/>
    </row>
    <row r="30" spans="1:8" ht="12.75">
      <c r="A30" s="30"/>
      <c r="B30" s="30"/>
      <c r="C30" s="30"/>
      <c r="D30" s="30"/>
      <c r="E30" s="30"/>
      <c r="F30" s="30"/>
      <c r="G30" s="30"/>
      <c r="H30" s="30"/>
    </row>
    <row r="31" spans="1:8" ht="12.75">
      <c r="A31" s="30"/>
      <c r="B31" s="30"/>
      <c r="C31" s="30"/>
      <c r="D31" s="30"/>
      <c r="E31" s="30"/>
      <c r="F31" s="30"/>
      <c r="G31" s="30"/>
      <c r="H31" s="30"/>
    </row>
    <row r="32" spans="1:8" ht="12.75">
      <c r="A32" s="30"/>
      <c r="B32" s="30"/>
      <c r="C32" s="30"/>
      <c r="D32" s="30"/>
      <c r="E32" s="30"/>
      <c r="F32" s="30"/>
      <c r="G32" s="30"/>
      <c r="H32" s="30"/>
    </row>
    <row r="33" spans="1:8" ht="12.75">
      <c r="A33" s="30"/>
      <c r="B33" s="30"/>
      <c r="C33" s="30"/>
      <c r="D33" s="30"/>
      <c r="E33" s="30"/>
      <c r="F33" s="30"/>
      <c r="G33" s="30"/>
      <c r="H33" s="30"/>
    </row>
    <row r="34" spans="1:8" ht="12.75">
      <c r="A34" s="30"/>
      <c r="B34" s="30"/>
      <c r="C34" s="30"/>
      <c r="D34" s="30"/>
      <c r="E34" s="30"/>
      <c r="F34" s="30"/>
      <c r="G34" s="30"/>
      <c r="H34" s="30"/>
    </row>
    <row r="35" spans="1:8" ht="12.75">
      <c r="A35" s="30"/>
      <c r="B35" s="30"/>
      <c r="C35" s="30"/>
      <c r="D35" s="30"/>
      <c r="E35" s="30"/>
      <c r="F35" s="30"/>
      <c r="G35" s="30"/>
      <c r="H35" s="30"/>
    </row>
    <row r="36" spans="1:8" ht="12.75">
      <c r="A36" s="30"/>
      <c r="B36" s="30"/>
      <c r="C36" s="30"/>
      <c r="D36" s="30"/>
      <c r="E36" s="30"/>
      <c r="F36" s="30"/>
      <c r="G36" s="30"/>
      <c r="H36" s="30"/>
    </row>
    <row r="37" spans="1:8" ht="12.75">
      <c r="A37" s="30"/>
      <c r="B37" s="30"/>
      <c r="C37" s="30"/>
      <c r="D37" s="30"/>
      <c r="E37" s="30"/>
      <c r="F37" s="30"/>
      <c r="G37" s="30"/>
      <c r="H37" s="30"/>
    </row>
    <row r="38" spans="1:8" ht="12.75">
      <c r="A38" s="30"/>
      <c r="B38" s="30"/>
      <c r="C38" s="30"/>
      <c r="D38" s="30"/>
      <c r="E38" s="30"/>
      <c r="F38" s="30"/>
      <c r="G38" s="30"/>
      <c r="H38" s="30"/>
    </row>
    <row r="39" spans="1:8" ht="12.75">
      <c r="A39" s="30"/>
      <c r="B39" s="30"/>
      <c r="C39" s="30"/>
      <c r="D39" s="30"/>
      <c r="E39" s="30"/>
      <c r="F39" s="30"/>
      <c r="G39" s="30"/>
      <c r="H39" s="30"/>
    </row>
    <row r="40" spans="1:8" ht="12.75">
      <c r="A40" s="30"/>
      <c r="B40" s="30"/>
      <c r="C40" s="30"/>
      <c r="D40" s="30"/>
      <c r="E40" s="30"/>
      <c r="F40" s="30"/>
      <c r="G40" s="30"/>
      <c r="H40" s="30"/>
    </row>
    <row r="41" spans="1:8" ht="12.75">
      <c r="A41" s="30"/>
      <c r="B41" s="30"/>
      <c r="C41" s="30"/>
      <c r="D41" s="30"/>
      <c r="E41" s="30"/>
      <c r="F41" s="30"/>
      <c r="G41" s="30"/>
      <c r="H41" s="30"/>
    </row>
    <row r="42" spans="1:8" ht="12.75">
      <c r="A42" s="30"/>
      <c r="B42" s="30"/>
      <c r="C42" s="30"/>
      <c r="D42" s="30"/>
      <c r="E42" s="30"/>
      <c r="F42" s="30"/>
      <c r="G42" s="30"/>
      <c r="H42" s="30"/>
    </row>
    <row r="43" spans="1:8" ht="12.75">
      <c r="A43" s="30"/>
      <c r="B43" s="30"/>
      <c r="C43" s="30"/>
      <c r="D43" s="30"/>
      <c r="E43" s="30"/>
      <c r="F43" s="30"/>
      <c r="G43" s="30"/>
      <c r="H43" s="30"/>
    </row>
    <row r="44" spans="1:8" ht="12.75">
      <c r="A44" s="30"/>
      <c r="B44" s="30"/>
      <c r="C44" s="30"/>
      <c r="D44" s="30"/>
      <c r="E44" s="30"/>
      <c r="F44" s="30"/>
      <c r="G44" s="30"/>
      <c r="H44" s="30"/>
    </row>
    <row r="45" spans="1:8" ht="12.75">
      <c r="A45" s="30"/>
      <c r="B45" s="30"/>
      <c r="C45" s="30"/>
      <c r="D45" s="30"/>
      <c r="E45" s="30"/>
      <c r="F45" s="30"/>
      <c r="G45" s="30"/>
      <c r="H45" s="30"/>
    </row>
  </sheetData>
  <mergeCells count="1">
    <mergeCell ref="B2:D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Ruas da Silva</dc:creator>
  <cp:keywords/>
  <dc:description/>
  <cp:lastModifiedBy>Milton Ruas da Silva</cp:lastModifiedBy>
  <dcterms:created xsi:type="dcterms:W3CDTF">2005-11-03T15:14:55Z</dcterms:created>
  <dcterms:modified xsi:type="dcterms:W3CDTF">2005-11-25T21:15:10Z</dcterms:modified>
  <cp:category/>
  <cp:version/>
  <cp:contentType/>
  <cp:contentStatus/>
</cp:coreProperties>
</file>